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7250" windowHeight="7845" activeTab="1"/>
  </bookViews>
  <sheets>
    <sheet name="Rekapitulace" sheetId="3" r:id="rId1"/>
    <sheet name="Výkaz výměr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B26" i="3"/>
  <c r="C26" s="1"/>
  <c r="C10"/>
  <c r="C9"/>
  <c r="C11" s="1"/>
  <c r="J112" i="2"/>
  <c r="I112"/>
  <c r="J110"/>
  <c r="I110"/>
  <c r="J109"/>
  <c r="I109"/>
  <c r="H109"/>
  <c r="E109"/>
  <c r="I108"/>
  <c r="H108"/>
  <c r="J108" s="1"/>
  <c r="E108"/>
  <c r="J107"/>
  <c r="I107"/>
  <c r="H107"/>
  <c r="E107"/>
  <c r="I106"/>
  <c r="H106"/>
  <c r="H111" s="1"/>
  <c r="C34" i="3" s="1"/>
  <c r="E106" i="2"/>
  <c r="J105"/>
  <c r="I105"/>
  <c r="H105"/>
  <c r="E105"/>
  <c r="E111" s="1"/>
  <c r="J104"/>
  <c r="I104"/>
  <c r="J102"/>
  <c r="I102"/>
  <c r="J100"/>
  <c r="I100"/>
  <c r="I99"/>
  <c r="H99"/>
  <c r="E99"/>
  <c r="J99" s="1"/>
  <c r="J98"/>
  <c r="I98"/>
  <c r="H98"/>
  <c r="E98"/>
  <c r="I97"/>
  <c r="H97"/>
  <c r="E97"/>
  <c r="J97" s="1"/>
  <c r="J96"/>
  <c r="I96"/>
  <c r="H96"/>
  <c r="E96"/>
  <c r="J93"/>
  <c r="I93"/>
  <c r="I92"/>
  <c r="H92"/>
  <c r="H101" s="1"/>
  <c r="C33" i="3" s="1"/>
  <c r="E92" i="2"/>
  <c r="J92" s="1"/>
  <c r="J90"/>
  <c r="I90"/>
  <c r="J88"/>
  <c r="I88"/>
  <c r="J87"/>
  <c r="I87"/>
  <c r="I85"/>
  <c r="E85"/>
  <c r="J85" s="1"/>
  <c r="J84"/>
  <c r="I84"/>
  <c r="I83"/>
  <c r="H83"/>
  <c r="J83" s="1"/>
  <c r="E83"/>
  <c r="J82"/>
  <c r="I82"/>
  <c r="I81"/>
  <c r="H81"/>
  <c r="E81"/>
  <c r="J79"/>
  <c r="I79"/>
  <c r="J78"/>
  <c r="I78"/>
  <c r="H78"/>
  <c r="E78"/>
  <c r="J76"/>
  <c r="I76"/>
  <c r="J75"/>
  <c r="I75"/>
  <c r="H75"/>
  <c r="E75"/>
  <c r="J73"/>
  <c r="I73"/>
  <c r="I72"/>
  <c r="H72"/>
  <c r="E72"/>
  <c r="J70"/>
  <c r="I70"/>
  <c r="I69"/>
  <c r="H69"/>
  <c r="J69" s="1"/>
  <c r="E69"/>
  <c r="J66"/>
  <c r="I66"/>
  <c r="J65"/>
  <c r="I65"/>
  <c r="H65"/>
  <c r="E65"/>
  <c r="I64"/>
  <c r="H64"/>
  <c r="E64"/>
  <c r="J64" s="1"/>
  <c r="J62"/>
  <c r="I62"/>
  <c r="I61"/>
  <c r="H61"/>
  <c r="J61" s="1"/>
  <c r="E61"/>
  <c r="J59"/>
  <c r="I59"/>
  <c r="J58"/>
  <c r="I58"/>
  <c r="H58"/>
  <c r="E58"/>
  <c r="J56"/>
  <c r="I56"/>
  <c r="I55"/>
  <c r="H55"/>
  <c r="E55"/>
  <c r="J55" s="1"/>
  <c r="J53"/>
  <c r="I53"/>
  <c r="I52"/>
  <c r="H52"/>
  <c r="E52"/>
  <c r="J52" s="1"/>
  <c r="J50"/>
  <c r="I50"/>
  <c r="I49"/>
  <c r="H49"/>
  <c r="J49" s="1"/>
  <c r="E49"/>
  <c r="J47"/>
  <c r="I47"/>
  <c r="J46"/>
  <c r="I46"/>
  <c r="H46"/>
  <c r="E46"/>
  <c r="J44"/>
  <c r="I44"/>
  <c r="I43"/>
  <c r="H43"/>
  <c r="E43"/>
  <c r="J43" s="1"/>
  <c r="J41"/>
  <c r="I41"/>
  <c r="J40"/>
  <c r="I40"/>
  <c r="H40"/>
  <c r="E40"/>
  <c r="I39"/>
  <c r="H39"/>
  <c r="E39"/>
  <c r="J37"/>
  <c r="I37"/>
  <c r="I36"/>
  <c r="H36"/>
  <c r="E36"/>
  <c r="J34"/>
  <c r="I34"/>
  <c r="J33"/>
  <c r="I33"/>
  <c r="H33"/>
  <c r="E33"/>
  <c r="J31"/>
  <c r="I31"/>
  <c r="I30"/>
  <c r="H30"/>
  <c r="E30"/>
  <c r="J28"/>
  <c r="I28"/>
  <c r="I27"/>
  <c r="H27"/>
  <c r="E27"/>
  <c r="I26"/>
  <c r="H26"/>
  <c r="J26" s="1"/>
  <c r="E26"/>
  <c r="I25"/>
  <c r="H25"/>
  <c r="E25"/>
  <c r="J23"/>
  <c r="I23"/>
  <c r="I22"/>
  <c r="H22"/>
  <c r="E22"/>
  <c r="I21"/>
  <c r="H21"/>
  <c r="E21"/>
  <c r="J19"/>
  <c r="I19"/>
  <c r="I18"/>
  <c r="H18"/>
  <c r="E18"/>
  <c r="J17"/>
  <c r="I17"/>
  <c r="H17"/>
  <c r="E17"/>
  <c r="I16"/>
  <c r="H16"/>
  <c r="E16"/>
  <c r="J14"/>
  <c r="I14"/>
  <c r="I13"/>
  <c r="H13"/>
  <c r="E13"/>
  <c r="I12"/>
  <c r="H12"/>
  <c r="E12"/>
  <c r="J10"/>
  <c r="I10"/>
  <c r="I9"/>
  <c r="H9"/>
  <c r="E9"/>
  <c r="J7"/>
  <c r="I7"/>
  <c r="I6"/>
  <c r="H6"/>
  <c r="E6"/>
  <c r="I5"/>
  <c r="H5"/>
  <c r="E5"/>
  <c r="J3"/>
  <c r="I3"/>
  <c r="J111" l="1"/>
  <c r="J106"/>
  <c r="B3" i="3"/>
  <c r="B34"/>
  <c r="J101" i="2"/>
  <c r="E101"/>
  <c r="B33" i="3" s="1"/>
  <c r="J81" i="2"/>
  <c r="J72"/>
  <c r="H86"/>
  <c r="C6" i="3" s="1"/>
  <c r="J16" i="2"/>
  <c r="J18"/>
  <c r="J22"/>
  <c r="J6"/>
  <c r="J21"/>
  <c r="J25"/>
  <c r="J5"/>
  <c r="J9"/>
  <c r="J13"/>
  <c r="J27"/>
  <c r="J36"/>
  <c r="J12"/>
  <c r="J30"/>
  <c r="J39"/>
  <c r="E86"/>
  <c r="B4" i="3" l="1"/>
  <c r="B7" s="1"/>
  <c r="B12" s="1"/>
  <c r="C4"/>
  <c r="C5"/>
  <c r="C8" s="1"/>
  <c r="B32"/>
  <c r="J86" i="2"/>
  <c r="C32" i="3"/>
  <c r="C7" l="1"/>
  <c r="C15" s="1"/>
  <c r="C12" l="1"/>
  <c r="C13" s="1"/>
  <c r="C19" l="1"/>
  <c r="C21" s="1"/>
  <c r="C20"/>
  <c r="C14"/>
  <c r="C16" s="1"/>
  <c r="C22" s="1"/>
  <c r="B25" l="1"/>
  <c r="C25" s="1"/>
  <c r="C24"/>
  <c r="C27" l="1"/>
  <c r="C29"/>
  <c r="C30"/>
</calcChain>
</file>

<file path=xl/sharedStrings.xml><?xml version="1.0" encoding="utf-8"?>
<sst xmlns="http://schemas.openxmlformats.org/spreadsheetml/2006/main" count="451" uniqueCount="196">
  <si>
    <t>Název</t>
  </si>
  <si>
    <t>Hodnota</t>
  </si>
  <si>
    <t>Nadpis rekapitulace</t>
  </si>
  <si>
    <t>Seznam prací a dodávek elektrotechnických zařízení</t>
  </si>
  <si>
    <t>Akce</t>
  </si>
  <si>
    <t>9602-Sběrný dvůr Hamr - D 1.4.2.</t>
  </si>
  <si>
    <t>Projekt</t>
  </si>
  <si>
    <t>Elektroinstalace</t>
  </si>
  <si>
    <t>Investor</t>
  </si>
  <si>
    <t>Město Litvínov, nám. Míru 11 - 436 01 Litvínov</t>
  </si>
  <si>
    <t>Z. č.</t>
  </si>
  <si>
    <t>9602-02-2022</t>
  </si>
  <si>
    <t>A. č.</t>
  </si>
  <si>
    <t>9602</t>
  </si>
  <si>
    <t>Smlouva</t>
  </si>
  <si>
    <t/>
  </si>
  <si>
    <t>Vypracoval</t>
  </si>
  <si>
    <t>M.Fokt</t>
  </si>
  <si>
    <t>Kontroloval</t>
  </si>
  <si>
    <t>Datum</t>
  </si>
  <si>
    <t>08.03.2022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</si>
  <si>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</si>
  <si>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</si>
  <si>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</si>
  <si>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</si>
  <si>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</si>
  <si>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</si>
  <si>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</si>
  <si>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</si>
  <si>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</si>
  <si>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</si>
  <si>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</si>
  <si>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</si>
  <si>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</si>
  <si>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</si>
  <si>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</si>
  <si>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</si>
  <si>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</si>
  <si>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</si>
  <si>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</si>
  <si>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</si>
  <si>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</si>
  <si>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</si>
  <si>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</si>
  <si>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</si>
  <si>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</si>
  <si>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</si>
  <si>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</si>
  <si>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</si>
  <si>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</si>
  <si>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</si>
  <si>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</si>
  <si>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</si>
  <si>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</si>
  <si>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</si>
  <si>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</si>
  <si>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</si>
  <si>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</si>
  <si>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</si>
  <si>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Montážní materiál a práce</t>
  </si>
  <si>
    <t>Montáž krabic elektroinstalačních rozvodek nástěnných plastových, čtyřhranných ACIDUR</t>
  </si>
  <si>
    <t xml:space="preserve"> 10 mm2</t>
  </si>
  <si>
    <t>ks</t>
  </si>
  <si>
    <t>010353</t>
  </si>
  <si>
    <t xml:space="preserve"> do 4 mm2</t>
  </si>
  <si>
    <t>010351</t>
  </si>
  <si>
    <t>Montáž lišt a kanálků protahovacích, šířky</t>
  </si>
  <si>
    <t xml:space="preserve"> do 20 mm</t>
  </si>
  <si>
    <t>m</t>
  </si>
  <si>
    <t>010101</t>
  </si>
  <si>
    <t>Montáž trubek elektroinstalačních-plastových tuhých</t>
  </si>
  <si>
    <t xml:space="preserve"> pevně, 16 mm</t>
  </si>
  <si>
    <t>010021</t>
  </si>
  <si>
    <t xml:space="preserve"> pevně, 23 mm</t>
  </si>
  <si>
    <t>010022</t>
  </si>
  <si>
    <t>Montáž izolovaných vodičů, šnůr a kabelů měděných  uložených pod omítku ve stěně CYKY, CYBY, CYMY, NYM</t>
  </si>
  <si>
    <t xml:space="preserve"> 2 x 1,5 mm2 O</t>
  </si>
  <si>
    <t>800101</t>
  </si>
  <si>
    <t xml:space="preserve"> 3 x 2,5 mm2</t>
  </si>
  <si>
    <t>800106</t>
  </si>
  <si>
    <t xml:space="preserve"> 3 x 1,5 mm2 J</t>
  </si>
  <si>
    <t>800105</t>
  </si>
  <si>
    <t>Montáž kabelů měděných bez ukončení do 1 kV uložených volně CYKY</t>
  </si>
  <si>
    <t xml:space="preserve"> 4 x 10 mm2</t>
  </si>
  <si>
    <t>810054</t>
  </si>
  <si>
    <t xml:space="preserve"> 4 x 16 mm2</t>
  </si>
  <si>
    <t>Ukončení vodičů izolovaných s označením a zapojením v rozváděči nebo na přístroji</t>
  </si>
  <si>
    <t xml:space="preserve"> do 2,5 mm2</t>
  </si>
  <si>
    <t>100001</t>
  </si>
  <si>
    <t>100014</t>
  </si>
  <si>
    <t xml:space="preserve"> 120 mm2</t>
  </si>
  <si>
    <t>100009</t>
  </si>
  <si>
    <t>Montáž spínačů jedno nebo dvoupólových nástěnných se zapojením vodičů, pro prostředí obyčejné nebo vlhké vypínačů, řazení</t>
  </si>
  <si>
    <t xml:space="preserve"> 1-jednopólových</t>
  </si>
  <si>
    <t>110001</t>
  </si>
  <si>
    <t>Montáž zásuvek domovních se zapojením vodičů, nástěnných 25 A, provedení</t>
  </si>
  <si>
    <t xml:space="preserve"> 3P + PE</t>
  </si>
  <si>
    <t>111061</t>
  </si>
  <si>
    <t>Montáž zásuvek 2P+Z do vlhka s víčkem</t>
  </si>
  <si>
    <t xml:space="preserve"> 2P + PE</t>
  </si>
  <si>
    <t>111011</t>
  </si>
  <si>
    <t>Montáž rozvodnic oceloplechových nebo plastových běžných, hmotnosti</t>
  </si>
  <si>
    <t xml:space="preserve"> přes 50 do 100kg</t>
  </si>
  <si>
    <t>190003</t>
  </si>
  <si>
    <t xml:space="preserve"> do 20 kg</t>
  </si>
  <si>
    <t>190001</t>
  </si>
  <si>
    <t>Montáž výložníků osvětlení jednoramenných sloupových, hmotnosti</t>
  </si>
  <si>
    <t xml:space="preserve"> přes 35 kg ( cenu ověřit )</t>
  </si>
  <si>
    <t>204104</t>
  </si>
  <si>
    <t>Montáž elektovýzbroje stožárů</t>
  </si>
  <si>
    <t xml:space="preserve"> 1 okruh ( cenu ověřit )</t>
  </si>
  <si>
    <t>204201</t>
  </si>
  <si>
    <t>Montáž stožárů osvětlení bez zemních prací ostatních</t>
  </si>
  <si>
    <t xml:space="preserve"> do 12 m ( cenu ověřit )</t>
  </si>
  <si>
    <t>204011</t>
  </si>
  <si>
    <t>Montáž svítidel výbojkových se zapojením vodičů, průmyslových nebo venkovních stropních závěsných na oku</t>
  </si>
  <si>
    <t xml:space="preserve"> hmotnosti do 10 kg ( cenu ověřit )</t>
  </si>
  <si>
    <t>202023</t>
  </si>
  <si>
    <t>Měření zemních odporů, zemnící sítě délky pásu</t>
  </si>
  <si>
    <t xml:space="preserve"> přes 200 do 500 m</t>
  </si>
  <si>
    <t>280223</t>
  </si>
  <si>
    <t>Montáž uzemňovacího vedení v zemi s izolací spojů, vodičů FeZn</t>
  </si>
  <si>
    <t xml:space="preserve"> pásku do 120 mm2, v průmyslové výstavbě</t>
  </si>
  <si>
    <t>220021</t>
  </si>
  <si>
    <t>VYTÝČENÍ TRATI</t>
  </si>
  <si>
    <t xml:space="preserve"> Kabelové vedení v zastaveném prostoru</t>
  </si>
  <si>
    <t>km</t>
  </si>
  <si>
    <t>ŘEZÁNÍ SPÁRY</t>
  </si>
  <si>
    <t xml:space="preserve"> V asfaltu nebo betonu</t>
  </si>
  <si>
    <t>provizorní úprava povrchu</t>
  </si>
  <si>
    <t>VÝKOP JÁMY PRO STOŽÁR,BETONOVÝ</t>
  </si>
  <si>
    <t>ZÁKLAD A JINÉ ZAŘÍZENÍ</t>
  </si>
  <si>
    <t xml:space="preserve"> Zemina třídy 3-4,ručně</t>
  </si>
  <si>
    <t>m3</t>
  </si>
  <si>
    <t>ZÁKLAD Z PROSTÉHO BETONU</t>
  </si>
  <si>
    <t xml:space="preserve"> Do rostlé zeminy bez bednění</t>
  </si>
  <si>
    <t>HLOUBENÍ KABELOVÉ RÝHY</t>
  </si>
  <si>
    <t xml:space="preserve"> Zemina třídy 3, šíře 0mm,hloubka 0mm</t>
  </si>
  <si>
    <t>ZŘÍZENÍ KABELOVÉHO LOŽE</t>
  </si>
  <si>
    <t xml:space="preserve"> Z prosáté zeminy, se zakrytím kabelu cihlami-napříč kabelu</t>
  </si>
  <si>
    <t>ZÁHOZ KABELOVÉ RÝHY</t>
  </si>
  <si>
    <t>chránička korugovaná průměr 50mm červená</t>
  </si>
  <si>
    <t>R</t>
  </si>
  <si>
    <t>Podružný materiál</t>
  </si>
  <si>
    <t>Montážní materiál a práce - celkem</t>
  </si>
  <si>
    <t>HZS</t>
  </si>
  <si>
    <t>HODINOVE ZUCTOVACI SAZBY</t>
  </si>
  <si>
    <t xml:space="preserve"> Montaz - výpomoce zednické, kotvení, průrazy, opravy</t>
  </si>
  <si>
    <t>hod</t>
  </si>
  <si>
    <t>PROVEDENI REVIZNICH ZKOUSEK</t>
  </si>
  <si>
    <t>DLE CSN 331500</t>
  </si>
  <si>
    <t xml:space="preserve"> Revizni technik</t>
  </si>
  <si>
    <t>připojení mobilních buněk</t>
  </si>
  <si>
    <t>Montážní mechanizmy - jeřáb 3 t.</t>
  </si>
  <si>
    <t>Doprava - 500km á 35Kč</t>
  </si>
  <si>
    <t>kpl</t>
  </si>
  <si>
    <t>HZS - celkem</t>
  </si>
  <si>
    <t>Dodávky</t>
  </si>
  <si>
    <t>Rozvodnice ER dle výkresové části - plast. sloupek s gravitačním základem -</t>
  </si>
  <si>
    <t>Rozvodnice R1 - dle výkresové části - plast,.sloupek s gravitačním základem vestavěná pl.rozvodnice R1</t>
  </si>
  <si>
    <t>Rozvodnice R3 - dle výkresové části - plast,.sloupek s gravitačním základem vestavěná pl.rozvodnice R1</t>
  </si>
  <si>
    <t>Rozvodnice R2 dle výkresové části - plast.rozvodnice objekt sklady</t>
  </si>
  <si>
    <t>Energosloupek dle výkresové části - plast. sloupek s gravitačním základem</t>
  </si>
  <si>
    <t>Dodávky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</si>
  <si>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</si>
  <si>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</si>
  <si>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</si>
  <si>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</si>
  <si>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</si>
  <si>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</si>
  <si>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</si>
  <si>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</si>
  <si>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</si>
  <si>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</si>
  <si>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</si>
  <si>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</si>
  <si>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</si>
  <si>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</si>
  <si>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</si>
  <si>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</si>
  <si>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</si>
  <si>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</si>
  <si>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</si>
  <si>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</si>
  <si>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</si>
  <si>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</si>
  <si>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</si>
  <si>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</si>
  <si>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</si>
  <si>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</si>
  <si>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</si>
  <si>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</si>
  <si>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</si>
  <si>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</si>
  <si>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Montážní ceník M21</t>
  </si>
  <si>
    <t>Nezařazené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</si>
</sst>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7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workbookViewId="0"/>
  </sheetViews>
  <sheetFormatPr defaultRowHeight="15"/>
  <cols>
    <col min="1" max="1" width="25.28515625" style="1" bestFit="1" customWidth="1"/>
    <col min="2" max="2" width="10.140625" style="10" bestFit="1" customWidth="1"/>
    <col min="3" max="3" width="8.7109375" style="10" bestFit="1" customWidth="1"/>
    <col min="6" max="6" width="0" style="9" hidden="1" customWidth="1"/>
  </cols>
  <sheetData>
    <row r="1" spans="1:4">
      <c r="A1" s="2" t="s">
        <v>0</v>
      </c>
      <c r="B1" s="11" t="s">
        <v>164</v>
      </c>
      <c r="C1" s="11" t="s">
        <v>165</v>
      </c>
      <c r="D1" s="3"/>
    </row>
    <row r="2" spans="1:4">
      <c r="A2" s="5" t="s">
        <v>166</v>
      </c>
      <c r="B2" s="17"/>
      <c r="C2" s="17"/>
      <c r="D2" s="3"/>
    </row>
    <row r="3" spans="1:4">
      <c r="A3" s="6" t="s">
        <v>167</v>
      </c>
      <c r="B3" s="13">
        <f>('Výkaz výměr'!E111)</f>
        <v>0</v>
      </c>
      <c r="C3" s="13"/>
      <c r="D3" s="3"/>
    </row>
    <row r="4" spans="1:4">
      <c r="A4" s="6" t="s">
        <v>168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6" t="s">
        <v>169</v>
      </c>
      <c r="B5" s="13"/>
      <c r="C5" s="13">
        <f>('Výkaz výměr'!E101) + ('Výkaz výměr'!E86)</f>
        <v>0</v>
      </c>
      <c r="D5" s="3"/>
    </row>
    <row r="6" spans="1:4">
      <c r="A6" s="6" t="s">
        <v>170</v>
      </c>
      <c r="B6" s="13"/>
      <c r="C6" s="13">
        <f>('Výkaz výměr'!H111) + ('Výkaz výměr'!H101) + ('Výkaz výměr'!H86)</f>
        <v>0</v>
      </c>
      <c r="D6" s="3"/>
    </row>
    <row r="7" spans="1:4">
      <c r="A7" s="7" t="s">
        <v>171</v>
      </c>
      <c r="B7" s="18">
        <f>B3 + B4</f>
        <v>0</v>
      </c>
      <c r="C7" s="18">
        <f>C3 + C4 + C5 + C6</f>
        <v>0</v>
      </c>
      <c r="D7" s="3"/>
    </row>
    <row r="8" spans="1:4">
      <c r="A8" s="6" t="s">
        <v>172</v>
      </c>
      <c r="B8" s="13"/>
      <c r="C8" s="13">
        <f>(C5 + C6) * Parametry!B18 / 100</f>
        <v>0</v>
      </c>
      <c r="D8" s="3"/>
    </row>
    <row r="9" spans="1:4">
      <c r="A9" s="6" t="s">
        <v>173</v>
      </c>
      <c r="B9" s="13"/>
      <c r="C9" s="13">
        <f>0 + 0</f>
        <v>0</v>
      </c>
      <c r="D9" s="3"/>
    </row>
    <row r="10" spans="1:4">
      <c r="A10" s="6" t="s">
        <v>174</v>
      </c>
      <c r="B10" s="13"/>
      <c r="C10" s="13">
        <f>0 + 0</f>
        <v>0</v>
      </c>
      <c r="D10" s="3"/>
    </row>
    <row r="11" spans="1:4">
      <c r="A11" s="6" t="s">
        <v>175</v>
      </c>
      <c r="B11" s="13"/>
      <c r="C11" s="13">
        <f>(C9 + C10) * Parametry!B19 / 100</f>
        <v>0</v>
      </c>
      <c r="D11" s="3"/>
    </row>
    <row r="12" spans="1:4">
      <c r="A12" s="7" t="s">
        <v>176</v>
      </c>
      <c r="B12" s="18">
        <f>B7</f>
        <v>0</v>
      </c>
      <c r="C12" s="18">
        <f>C7 + C8 + C9 + C10 + C11</f>
        <v>0</v>
      </c>
      <c r="D12" s="3"/>
    </row>
    <row r="13" spans="1:4">
      <c r="A13" s="6" t="s">
        <v>177</v>
      </c>
      <c r="B13" s="13"/>
      <c r="C13" s="13">
        <f>(B12 + C12) * Parametry!B20 / 100</f>
        <v>0</v>
      </c>
      <c r="D13" s="3"/>
    </row>
    <row r="14" spans="1:4">
      <c r="A14" s="6" t="s">
        <v>178</v>
      </c>
      <c r="B14" s="13"/>
      <c r="C14" s="13">
        <f>(B12 + C12) * Parametry!B21 / 100</f>
        <v>0</v>
      </c>
      <c r="D14" s="3"/>
    </row>
    <row r="15" spans="1:4">
      <c r="A15" s="6" t="s">
        <v>179</v>
      </c>
      <c r="B15" s="13"/>
      <c r="C15" s="13">
        <f>(B7 + C7) * Parametry!B22 / 100</f>
        <v>0</v>
      </c>
      <c r="D15" s="3"/>
    </row>
    <row r="16" spans="1:4">
      <c r="A16" s="5" t="s">
        <v>180</v>
      </c>
      <c r="B16" s="17"/>
      <c r="C16" s="17">
        <f>B12 + C12 + C13 + C14 + C15</f>
        <v>0</v>
      </c>
      <c r="D16" s="3"/>
    </row>
    <row r="17" spans="1:4">
      <c r="A17" s="6" t="s">
        <v>15</v>
      </c>
      <c r="B17" s="13"/>
      <c r="C17" s="13"/>
      <c r="D17" s="3"/>
    </row>
    <row r="18" spans="1:4">
      <c r="A18" s="5" t="s">
        <v>181</v>
      </c>
      <c r="B18" s="17"/>
      <c r="C18" s="17"/>
      <c r="D18" s="3"/>
    </row>
    <row r="19" spans="1:4">
      <c r="A19" s="6" t="s">
        <v>182</v>
      </c>
      <c r="B19" s="13"/>
      <c r="C19" s="13">
        <f>C12 * Parametry!B23 / 100</f>
        <v>0</v>
      </c>
      <c r="D19" s="3"/>
    </row>
    <row r="20" spans="1:4">
      <c r="A20" s="6" t="s">
        <v>183</v>
      </c>
      <c r="B20" s="13"/>
      <c r="C20" s="13">
        <f>C12 * Parametry!B24 / 100</f>
        <v>0</v>
      </c>
      <c r="D20" s="3"/>
    </row>
    <row r="21" spans="1:4">
      <c r="A21" s="5" t="s">
        <v>184</v>
      </c>
      <c r="B21" s="17"/>
      <c r="C21" s="17">
        <f>C19 + C20</f>
        <v>0</v>
      </c>
      <c r="D21" s="3"/>
    </row>
    <row r="22" spans="1:4">
      <c r="A22" s="6" t="s">
        <v>185</v>
      </c>
      <c r="B22" s="13"/>
      <c r="C22" s="13">
        <f>Parametry!B25 * Parametry!B28 * (C16 * Parametry!B27)^Parametry!B26</f>
        <v>0</v>
      </c>
      <c r="D22" s="3"/>
    </row>
    <row r="23" spans="1:4">
      <c r="A23" s="6" t="s">
        <v>15</v>
      </c>
      <c r="B23" s="13"/>
      <c r="C23" s="13"/>
      <c r="D23" s="3"/>
    </row>
    <row r="24" spans="1:4">
      <c r="A24" s="4" t="s">
        <v>186</v>
      </c>
      <c r="B24" s="12"/>
      <c r="C24" s="12">
        <f>C16 + C21 + C22</f>
        <v>0</v>
      </c>
      <c r="D24" s="3"/>
    </row>
    <row r="25" spans="1:4">
      <c r="A25" s="6" t="s">
        <v>187</v>
      </c>
      <c r="B25" s="13">
        <f>(SUM('Výkaz výměr'!E105:E109)+SUM('Výkaz výměr'!E91:E92,'Výkaz výměr'!E94:E99)+SUM('Výkaz výměr'!E4:E6,'Výkaz výměr'!E8:E9,'Výkaz výměr'!E11:E13,'Výkaz výměr'!E15:E18,'Výkaz výměr'!E20:E22,'Výkaz výměr'!E24:E27,'Výkaz výměr'!E29:E30,'Výkaz výměr'!E32:E33,'Výkaz výměr'!E35:E36,'Výkaz výměr'!E38:E40,'Výkaz výměr'!E42:E43,'Výkaz výměr'!E45:E46,'Výkaz výměr'!E48:E49,'Výkaz výměr'!E51:E52,'Výkaz výměr'!E54:E55,'Výkaz výměr'!E57:E58,'Výkaz výměr'!E60:E61,'Výkaz výměr'!E63:E65,'Výkaz výměr'!E67:E69,'Výkaz výměr'!E71:E72,'Výkaz výměr'!E74:E75,'Výkaz výměr'!E77:E78,'Výkaz výměr'!E80:E81,'Výkaz výměr'!E83,'Výkaz výměr'!E85)) + (SUM('Výkaz výměr'!H105:H109)+SUM('Výkaz výměr'!H91:H92,'Výkaz výměr'!H94:H99)+SUM('Výkaz výměr'!H4:H6,'Výkaz výměr'!H8:H9,'Výkaz výměr'!H11:H13,'Výkaz výměr'!H15:H18,'Výkaz výměr'!H20:H22,'Výkaz výměr'!H24:H27,'Výkaz výměr'!H29:H30,'Výkaz výměr'!H32:H33,'Výkaz výměr'!H35:H36,'Výkaz výměr'!H38:H40,'Výkaz výměr'!H42:H43,'Výkaz výměr'!H45:H46,'Výkaz výměr'!H48:H49,'Výkaz výměr'!H51:H52,'Výkaz výměr'!H54:H55,'Výkaz výměr'!H57:H58,'Výkaz výměr'!H60:H61,'Výkaz výměr'!H63:H65,'Výkaz výměr'!H67:H69,'Výkaz výměr'!H71:H72,'Výkaz výměr'!H74:H75,'Výkaz výměr'!H77:H78,'Výkaz výměr'!H80:H81,'Výkaz výměr'!H83)) + B4 + C4 + C8 + C11 + C13 + C14 + C15 + C21 + C22</f>
        <v>0</v>
      </c>
      <c r="C25" s="13">
        <f>B25 * Parametry!B31 / 100</f>
        <v>0</v>
      </c>
      <c r="D25" s="3"/>
    </row>
    <row r="26" spans="1:4">
      <c r="A26" s="6" t="s">
        <v>188</v>
      </c>
      <c r="B26" s="13">
        <f>(SUM('Výkaz výměr'!E91,'Výkaz výměr'!E94:E95)+SUM('Výkaz výměr'!E4,'Výkaz výměr'!E8,'Výkaz výměr'!E11,'Výkaz výměr'!E15,'Výkaz výměr'!E20,'Výkaz výměr'!E24,'Výkaz výměr'!E29,'Výkaz výměr'!E32,'Výkaz výměr'!E35,'Výkaz výměr'!E38,'Výkaz výměr'!E42,'Výkaz výměr'!E45,'Výkaz výměr'!E48,'Výkaz výměr'!E51,'Výkaz výměr'!E54,'Výkaz výměr'!E57,'Výkaz výměr'!E60,'Výkaz výměr'!E63,'Výkaz výměr'!E67:E68,'Výkaz výměr'!E71,'Výkaz výměr'!E74,'Výkaz výměr'!E77,'Výkaz výměr'!E80)) + (SUM('Výkaz výměr'!H91,'Výkaz výměr'!H94:H95)+SUM('Výkaz výměr'!H4,'Výkaz výměr'!H8,'Výkaz výměr'!H11,'Výkaz výměr'!H15,'Výkaz výměr'!H20,'Výkaz výměr'!H24,'Výkaz výměr'!H29,'Výkaz výměr'!H32,'Výkaz výměr'!H35,'Výkaz výměr'!H38,'Výkaz výměr'!H42,'Výkaz výměr'!H45,'Výkaz výměr'!H48,'Výkaz výměr'!H51,'Výkaz výměr'!H54,'Výkaz výměr'!H57,'Výkaz výměr'!H60,'Výkaz výměr'!H63,'Výkaz výměr'!H67:H68,'Výkaz výměr'!H71,'Výkaz výměr'!H74,'Výkaz výměr'!H77,'Výkaz výměr'!H80))</f>
        <v>0</v>
      </c>
      <c r="C26" s="13">
        <f>B26 * Parametry!B32 / 100</f>
        <v>0</v>
      </c>
      <c r="D26" s="3"/>
    </row>
    <row r="27" spans="1:4">
      <c r="A27" s="4" t="s">
        <v>189</v>
      </c>
      <c r="B27" s="12"/>
      <c r="C27" s="12">
        <f>C24 + C25 + C26</f>
        <v>0</v>
      </c>
      <c r="D27" s="3"/>
    </row>
    <row r="28" spans="1:4">
      <c r="A28" s="6" t="s">
        <v>15</v>
      </c>
      <c r="B28" s="13"/>
      <c r="C28" s="13"/>
      <c r="D28" s="3"/>
    </row>
    <row r="29" spans="1:4">
      <c r="A29" s="6" t="s">
        <v>190</v>
      </c>
      <c r="B29" s="13"/>
      <c r="C29" s="13">
        <f>C24 * Parametry!B29 / 100</f>
        <v>0</v>
      </c>
      <c r="D29" s="3"/>
    </row>
    <row r="30" spans="1:4">
      <c r="A30" s="6" t="s">
        <v>190</v>
      </c>
      <c r="B30" s="13"/>
      <c r="C30" s="13">
        <f>C24 * Parametry!B30 / 100</f>
        <v>0</v>
      </c>
      <c r="D30" s="3"/>
    </row>
    <row r="31" spans="1:4">
      <c r="A31" s="5" t="s">
        <v>191</v>
      </c>
      <c r="B31" s="19" t="s">
        <v>52</v>
      </c>
      <c r="C31" s="19" t="s">
        <v>55</v>
      </c>
      <c r="D31" s="3"/>
    </row>
    <row r="32" spans="1:4">
      <c r="A32" s="6" t="s">
        <v>59</v>
      </c>
      <c r="B32" s="13">
        <f>('Výkaz výměr'!E86)</f>
        <v>0</v>
      </c>
      <c r="C32" s="13">
        <f>('Výkaz výměr'!H86)</f>
        <v>0</v>
      </c>
      <c r="D32" s="3"/>
    </row>
    <row r="33" spans="1:4">
      <c r="A33" s="6" t="s">
        <v>145</v>
      </c>
      <c r="B33" s="13">
        <f>('Výkaz výměr'!E101)</f>
        <v>0</v>
      </c>
      <c r="C33" s="13">
        <f>('Výkaz výměr'!H101)</f>
        <v>0</v>
      </c>
      <c r="D33" s="3"/>
    </row>
    <row r="34" spans="1:4">
      <c r="A34" s="6" t="s">
        <v>157</v>
      </c>
      <c r="B34" s="13">
        <f>('Výkaz výměr'!E111)</f>
        <v>0</v>
      </c>
      <c r="C34" s="13">
        <f>('Výkaz výměr'!H111)</f>
        <v>0</v>
      </c>
      <c r="D34" s="3"/>
    </row>
    <row r="35" spans="1:4">
      <c r="A35" s="6" t="s">
        <v>15</v>
      </c>
      <c r="B35" s="13"/>
      <c r="C35" s="13"/>
      <c r="D35" s="3"/>
    </row>
    <row r="36" spans="1:4">
      <c r="A36" s="5" t="s">
        <v>192</v>
      </c>
      <c r="B36" s="19" t="s">
        <v>193</v>
      </c>
      <c r="C36" s="20"/>
      <c r="D36" s="3"/>
    </row>
    <row r="37" spans="1:4">
      <c r="A37" s="6" t="s">
        <v>194</v>
      </c>
      <c r="B37" s="21"/>
      <c r="C37" s="13"/>
      <c r="D37" s="3"/>
    </row>
    <row r="38" spans="1:4">
      <c r="A38" s="6" t="s">
        <v>195</v>
      </c>
      <c r="B38" s="21"/>
      <c r="C38" s="13"/>
      <c r="D38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2"/>
  <sheetViews>
    <sheetView tabSelected="1" workbookViewId="0">
      <selection activeCell="A113" sqref="A113"/>
    </sheetView>
  </sheetViews>
  <sheetFormatPr defaultRowHeight="15"/>
  <cols>
    <col min="1" max="1" width="69.7109375" style="1" bestFit="1" customWidth="1"/>
    <col min="2" max="2" width="2.42578125" style="1" bestFit="1" customWidth="1"/>
    <col min="3" max="3" width="3.85546875" style="10" bestFit="1" customWidth="1"/>
    <col min="4" max="4" width="5.28515625" style="10" bestFit="1" customWidth="1"/>
    <col min="5" max="5" width="8.140625" style="10" bestFit="1" customWidth="1"/>
    <col min="6" max="6" width="8.85546875" style="1" customWidth="1"/>
    <col min="7" max="7" width="4.7109375" style="10" bestFit="1" customWidth="1"/>
    <col min="8" max="8" width="7.85546875" style="10" bestFit="1" customWidth="1"/>
    <col min="9" max="9" width="5.28515625" style="10" bestFit="1" customWidth="1"/>
    <col min="10" max="10" width="7.7109375" style="10" bestFit="1" customWidth="1"/>
    <col min="13" max="13" width="0" style="9" hidden="1" customWidth="1"/>
  </cols>
  <sheetData>
    <row r="1" spans="1:12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2" t="s">
        <v>54</v>
      </c>
      <c r="G1" s="11" t="s">
        <v>55</v>
      </c>
      <c r="H1" s="11" t="s">
        <v>56</v>
      </c>
      <c r="I1" s="11" t="s">
        <v>57</v>
      </c>
      <c r="J1" s="11" t="s">
        <v>58</v>
      </c>
      <c r="K1" s="3"/>
      <c r="L1" s="3"/>
    </row>
    <row r="2" spans="1:12">
      <c r="A2" s="4" t="s">
        <v>59</v>
      </c>
      <c r="B2" s="4" t="s">
        <v>15</v>
      </c>
      <c r="C2" s="12"/>
      <c r="D2" s="12"/>
      <c r="E2" s="12"/>
      <c r="F2" s="4" t="s">
        <v>15</v>
      </c>
      <c r="G2" s="12"/>
      <c r="H2" s="12"/>
      <c r="I2" s="12"/>
      <c r="J2" s="12"/>
      <c r="K2" s="3"/>
      <c r="L2" s="3"/>
    </row>
    <row r="3" spans="1:12">
      <c r="A3" s="6" t="s">
        <v>15</v>
      </c>
      <c r="B3" s="6" t="s">
        <v>15</v>
      </c>
      <c r="C3" s="13"/>
      <c r="D3" s="13"/>
      <c r="E3" s="13"/>
      <c r="F3" s="6" t="s">
        <v>15</v>
      </c>
      <c r="G3" s="13"/>
      <c r="H3" s="13"/>
      <c r="I3" s="13">
        <f>D3+G3</f>
        <v>0</v>
      </c>
      <c r="J3" s="13">
        <f>E3+H3</f>
        <v>0</v>
      </c>
      <c r="K3" s="3"/>
      <c r="L3" s="3"/>
    </row>
    <row r="4" spans="1:12">
      <c r="A4" s="14" t="s">
        <v>60</v>
      </c>
      <c r="B4" s="14" t="s">
        <v>15</v>
      </c>
      <c r="C4" s="15"/>
      <c r="D4" s="15"/>
      <c r="E4" s="15"/>
      <c r="F4" s="14" t="s">
        <v>15</v>
      </c>
      <c r="G4" s="15"/>
      <c r="H4" s="15"/>
      <c r="I4" s="15"/>
      <c r="J4" s="15"/>
      <c r="K4" s="3"/>
      <c r="L4" s="3"/>
    </row>
    <row r="5" spans="1:12">
      <c r="A5" s="6" t="s">
        <v>61</v>
      </c>
      <c r="B5" s="6" t="s">
        <v>62</v>
      </c>
      <c r="C5" s="13">
        <v>4</v>
      </c>
      <c r="D5" s="13"/>
      <c r="E5" s="13">
        <f>C5*D5</f>
        <v>0</v>
      </c>
      <c r="F5" s="6" t="s">
        <v>63</v>
      </c>
      <c r="G5" s="13"/>
      <c r="H5" s="13">
        <f>C5*G5</f>
        <v>0</v>
      </c>
      <c r="I5" s="13">
        <f t="shared" ref="I5:J7" si="0">D5+G5</f>
        <v>0</v>
      </c>
      <c r="J5" s="13">
        <f t="shared" si="0"/>
        <v>0</v>
      </c>
      <c r="K5" s="3"/>
      <c r="L5" s="3"/>
    </row>
    <row r="6" spans="1:12">
      <c r="A6" s="6" t="s">
        <v>64</v>
      </c>
      <c r="B6" s="6" t="s">
        <v>62</v>
      </c>
      <c r="C6" s="13">
        <v>6</v>
      </c>
      <c r="D6" s="13"/>
      <c r="E6" s="13">
        <f>C6*D6</f>
        <v>0</v>
      </c>
      <c r="F6" s="6" t="s">
        <v>65</v>
      </c>
      <c r="G6" s="13"/>
      <c r="H6" s="13">
        <f>C6*G6</f>
        <v>0</v>
      </c>
      <c r="I6" s="13">
        <f t="shared" si="0"/>
        <v>0</v>
      </c>
      <c r="J6" s="13">
        <f t="shared" si="0"/>
        <v>0</v>
      </c>
      <c r="K6" s="3"/>
      <c r="L6" s="3"/>
    </row>
    <row r="7" spans="1:12">
      <c r="A7" s="6" t="s">
        <v>15</v>
      </c>
      <c r="B7" s="6" t="s">
        <v>15</v>
      </c>
      <c r="C7" s="13"/>
      <c r="D7" s="13"/>
      <c r="E7" s="13"/>
      <c r="F7" s="6" t="s">
        <v>15</v>
      </c>
      <c r="G7" s="13"/>
      <c r="H7" s="13"/>
      <c r="I7" s="13">
        <f t="shared" si="0"/>
        <v>0</v>
      </c>
      <c r="J7" s="13">
        <f t="shared" si="0"/>
        <v>0</v>
      </c>
      <c r="K7" s="3"/>
      <c r="L7" s="3"/>
    </row>
    <row r="8" spans="1:12">
      <c r="A8" s="14" t="s">
        <v>66</v>
      </c>
      <c r="B8" s="14" t="s">
        <v>15</v>
      </c>
      <c r="C8" s="15"/>
      <c r="D8" s="15"/>
      <c r="E8" s="15"/>
      <c r="F8" s="14" t="s">
        <v>15</v>
      </c>
      <c r="G8" s="15"/>
      <c r="H8" s="15"/>
      <c r="I8" s="15"/>
      <c r="J8" s="15"/>
      <c r="K8" s="3"/>
      <c r="L8" s="3"/>
    </row>
    <row r="9" spans="1:12">
      <c r="A9" s="6" t="s">
        <v>67</v>
      </c>
      <c r="B9" s="6" t="s">
        <v>68</v>
      </c>
      <c r="C9" s="13">
        <v>85</v>
      </c>
      <c r="D9" s="13"/>
      <c r="E9" s="13">
        <f>C9*D9</f>
        <v>0</v>
      </c>
      <c r="F9" s="6" t="s">
        <v>69</v>
      </c>
      <c r="G9" s="13"/>
      <c r="H9" s="13">
        <f>C9*G9</f>
        <v>0</v>
      </c>
      <c r="I9" s="13">
        <f>D9+G9</f>
        <v>0</v>
      </c>
      <c r="J9" s="13">
        <f>E9+H9</f>
        <v>0</v>
      </c>
      <c r="K9" s="3"/>
      <c r="L9" s="3"/>
    </row>
    <row r="10" spans="1:12">
      <c r="A10" s="6" t="s">
        <v>15</v>
      </c>
      <c r="B10" s="6" t="s">
        <v>15</v>
      </c>
      <c r="C10" s="13"/>
      <c r="D10" s="13"/>
      <c r="E10" s="13"/>
      <c r="F10" s="6" t="s">
        <v>15</v>
      </c>
      <c r="G10" s="13"/>
      <c r="H10" s="13"/>
      <c r="I10" s="13">
        <f>D10+G10</f>
        <v>0</v>
      </c>
      <c r="J10" s="13">
        <f>E10+H10</f>
        <v>0</v>
      </c>
      <c r="K10" s="3"/>
      <c r="L10" s="3"/>
    </row>
    <row r="11" spans="1:12">
      <c r="A11" s="14" t="s">
        <v>70</v>
      </c>
      <c r="B11" s="14" t="s">
        <v>15</v>
      </c>
      <c r="C11" s="15"/>
      <c r="D11" s="15"/>
      <c r="E11" s="15"/>
      <c r="F11" s="14" t="s">
        <v>15</v>
      </c>
      <c r="G11" s="15"/>
      <c r="H11" s="15"/>
      <c r="I11" s="15"/>
      <c r="J11" s="15"/>
      <c r="K11" s="3"/>
      <c r="L11" s="3"/>
    </row>
    <row r="12" spans="1:12">
      <c r="A12" s="6" t="s">
        <v>71</v>
      </c>
      <c r="B12" s="6" t="s">
        <v>68</v>
      </c>
      <c r="C12" s="13">
        <v>6</v>
      </c>
      <c r="D12" s="13"/>
      <c r="E12" s="13">
        <f>C12*D12</f>
        <v>0</v>
      </c>
      <c r="F12" s="6" t="s">
        <v>72</v>
      </c>
      <c r="G12" s="13"/>
      <c r="H12" s="13">
        <f>C12*G12</f>
        <v>0</v>
      </c>
      <c r="I12" s="13">
        <f t="shared" ref="I12:J14" si="1">D12+G12</f>
        <v>0</v>
      </c>
      <c r="J12" s="13">
        <f t="shared" si="1"/>
        <v>0</v>
      </c>
      <c r="K12" s="3"/>
      <c r="L12" s="3"/>
    </row>
    <row r="13" spans="1:12">
      <c r="A13" s="6" t="s">
        <v>73</v>
      </c>
      <c r="B13" s="6" t="s">
        <v>68</v>
      </c>
      <c r="C13" s="13">
        <v>6</v>
      </c>
      <c r="D13" s="13"/>
      <c r="E13" s="13">
        <f>C13*D13</f>
        <v>0</v>
      </c>
      <c r="F13" s="6" t="s">
        <v>74</v>
      </c>
      <c r="G13" s="13"/>
      <c r="H13" s="13">
        <f>C13*G13</f>
        <v>0</v>
      </c>
      <c r="I13" s="13">
        <f t="shared" si="1"/>
        <v>0</v>
      </c>
      <c r="J13" s="13">
        <f t="shared" si="1"/>
        <v>0</v>
      </c>
      <c r="K13" s="3"/>
      <c r="L13" s="3"/>
    </row>
    <row r="14" spans="1:12">
      <c r="A14" s="6" t="s">
        <v>15</v>
      </c>
      <c r="B14" s="6" t="s">
        <v>15</v>
      </c>
      <c r="C14" s="13"/>
      <c r="D14" s="13"/>
      <c r="E14" s="13"/>
      <c r="F14" s="6" t="s">
        <v>15</v>
      </c>
      <c r="G14" s="13"/>
      <c r="H14" s="13"/>
      <c r="I14" s="13">
        <f t="shared" si="1"/>
        <v>0</v>
      </c>
      <c r="J14" s="13">
        <f t="shared" si="1"/>
        <v>0</v>
      </c>
      <c r="K14" s="3"/>
      <c r="L14" s="3"/>
    </row>
    <row r="15" spans="1:12">
      <c r="A15" s="14" t="s">
        <v>75</v>
      </c>
      <c r="B15" s="14" t="s">
        <v>15</v>
      </c>
      <c r="C15" s="15"/>
      <c r="D15" s="15"/>
      <c r="E15" s="15"/>
      <c r="F15" s="14" t="s">
        <v>15</v>
      </c>
      <c r="G15" s="15"/>
      <c r="H15" s="15"/>
      <c r="I15" s="15"/>
      <c r="J15" s="15"/>
      <c r="K15" s="3"/>
      <c r="L15" s="3"/>
    </row>
    <row r="16" spans="1:12">
      <c r="A16" s="6" t="s">
        <v>76</v>
      </c>
      <c r="B16" s="6" t="s">
        <v>68</v>
      </c>
      <c r="C16" s="13">
        <v>30</v>
      </c>
      <c r="D16" s="13"/>
      <c r="E16" s="13">
        <f>C16*D16</f>
        <v>0</v>
      </c>
      <c r="F16" s="6" t="s">
        <v>77</v>
      </c>
      <c r="G16" s="13"/>
      <c r="H16" s="13">
        <f>C16*G16</f>
        <v>0</v>
      </c>
      <c r="I16" s="13">
        <f t="shared" ref="I16:J19" si="2">D16+G16</f>
        <v>0</v>
      </c>
      <c r="J16" s="13">
        <f t="shared" si="2"/>
        <v>0</v>
      </c>
      <c r="K16" s="3"/>
      <c r="L16" s="3"/>
    </row>
    <row r="17" spans="1:12">
      <c r="A17" s="6" t="s">
        <v>78</v>
      </c>
      <c r="B17" s="6" t="s">
        <v>68</v>
      </c>
      <c r="C17" s="13">
        <v>20</v>
      </c>
      <c r="D17" s="13"/>
      <c r="E17" s="13">
        <f>C17*D17</f>
        <v>0</v>
      </c>
      <c r="F17" s="6" t="s">
        <v>79</v>
      </c>
      <c r="G17" s="13"/>
      <c r="H17" s="13">
        <f>C17*G17</f>
        <v>0</v>
      </c>
      <c r="I17" s="13">
        <f t="shared" si="2"/>
        <v>0</v>
      </c>
      <c r="J17" s="13">
        <f t="shared" si="2"/>
        <v>0</v>
      </c>
      <c r="K17" s="3"/>
      <c r="L17" s="3"/>
    </row>
    <row r="18" spans="1:12">
      <c r="A18" s="6" t="s">
        <v>80</v>
      </c>
      <c r="B18" s="6" t="s">
        <v>68</v>
      </c>
      <c r="C18" s="13">
        <v>95</v>
      </c>
      <c r="D18" s="13"/>
      <c r="E18" s="13">
        <f>C18*D18</f>
        <v>0</v>
      </c>
      <c r="F18" s="6" t="s">
        <v>81</v>
      </c>
      <c r="G18" s="13"/>
      <c r="H18" s="13">
        <f>C18*G18</f>
        <v>0</v>
      </c>
      <c r="I18" s="13">
        <f t="shared" si="2"/>
        <v>0</v>
      </c>
      <c r="J18" s="13">
        <f t="shared" si="2"/>
        <v>0</v>
      </c>
      <c r="K18" s="3"/>
      <c r="L18" s="3"/>
    </row>
    <row r="19" spans="1:12">
      <c r="A19" s="6" t="s">
        <v>15</v>
      </c>
      <c r="B19" s="6" t="s">
        <v>15</v>
      </c>
      <c r="C19" s="13"/>
      <c r="D19" s="13"/>
      <c r="E19" s="13"/>
      <c r="F19" s="6" t="s">
        <v>15</v>
      </c>
      <c r="G19" s="13"/>
      <c r="H19" s="13"/>
      <c r="I19" s="13">
        <f t="shared" si="2"/>
        <v>0</v>
      </c>
      <c r="J19" s="13">
        <f t="shared" si="2"/>
        <v>0</v>
      </c>
      <c r="K19" s="3"/>
      <c r="L19" s="3"/>
    </row>
    <row r="20" spans="1:12">
      <c r="A20" s="14" t="s">
        <v>82</v>
      </c>
      <c r="B20" s="14" t="s">
        <v>15</v>
      </c>
      <c r="C20" s="15"/>
      <c r="D20" s="15"/>
      <c r="E20" s="15"/>
      <c r="F20" s="14" t="s">
        <v>15</v>
      </c>
      <c r="G20" s="15"/>
      <c r="H20" s="15"/>
      <c r="I20" s="15"/>
      <c r="J20" s="15"/>
      <c r="K20" s="3"/>
      <c r="L20" s="3"/>
    </row>
    <row r="21" spans="1:12">
      <c r="A21" s="6" t="s">
        <v>83</v>
      </c>
      <c r="B21" s="6" t="s">
        <v>68</v>
      </c>
      <c r="C21" s="13">
        <v>590</v>
      </c>
      <c r="D21" s="13"/>
      <c r="E21" s="13">
        <f>C21*D21</f>
        <v>0</v>
      </c>
      <c r="F21" s="6" t="s">
        <v>84</v>
      </c>
      <c r="G21" s="13"/>
      <c r="H21" s="13">
        <f>C21*G21</f>
        <v>0</v>
      </c>
      <c r="I21" s="13">
        <f t="shared" ref="I21:J23" si="3">D21+G21</f>
        <v>0</v>
      </c>
      <c r="J21" s="13">
        <f t="shared" si="3"/>
        <v>0</v>
      </c>
      <c r="K21" s="3"/>
      <c r="L21" s="3"/>
    </row>
    <row r="22" spans="1:12">
      <c r="A22" s="6" t="s">
        <v>85</v>
      </c>
      <c r="B22" s="6" t="s">
        <v>68</v>
      </c>
      <c r="C22" s="13">
        <v>70</v>
      </c>
      <c r="D22" s="13"/>
      <c r="E22" s="13">
        <f>C22*D22</f>
        <v>0</v>
      </c>
      <c r="F22" s="6" t="s">
        <v>84</v>
      </c>
      <c r="G22" s="13"/>
      <c r="H22" s="13">
        <f>C22*G22</f>
        <v>0</v>
      </c>
      <c r="I22" s="13">
        <f t="shared" si="3"/>
        <v>0</v>
      </c>
      <c r="J22" s="13">
        <f t="shared" si="3"/>
        <v>0</v>
      </c>
      <c r="K22" s="3"/>
      <c r="L22" s="3"/>
    </row>
    <row r="23" spans="1:12">
      <c r="A23" s="6" t="s">
        <v>15</v>
      </c>
      <c r="B23" s="6" t="s">
        <v>15</v>
      </c>
      <c r="C23" s="13"/>
      <c r="D23" s="13"/>
      <c r="E23" s="13"/>
      <c r="F23" s="6" t="s">
        <v>15</v>
      </c>
      <c r="G23" s="13"/>
      <c r="H23" s="13"/>
      <c r="I23" s="13">
        <f t="shared" si="3"/>
        <v>0</v>
      </c>
      <c r="J23" s="13">
        <f t="shared" si="3"/>
        <v>0</v>
      </c>
      <c r="K23" s="3"/>
      <c r="L23" s="3"/>
    </row>
    <row r="24" spans="1:12">
      <c r="A24" s="14" t="s">
        <v>86</v>
      </c>
      <c r="B24" s="14" t="s">
        <v>15</v>
      </c>
      <c r="C24" s="15"/>
      <c r="D24" s="15"/>
      <c r="E24" s="15"/>
      <c r="F24" s="14" t="s">
        <v>15</v>
      </c>
      <c r="G24" s="15"/>
      <c r="H24" s="15"/>
      <c r="I24" s="15"/>
      <c r="J24" s="15"/>
      <c r="K24" s="3"/>
      <c r="L24" s="3"/>
    </row>
    <row r="25" spans="1:12">
      <c r="A25" s="6" t="s">
        <v>87</v>
      </c>
      <c r="B25" s="6" t="s">
        <v>62</v>
      </c>
      <c r="C25" s="13">
        <v>75</v>
      </c>
      <c r="D25" s="13"/>
      <c r="E25" s="13">
        <f>C25*D25</f>
        <v>0</v>
      </c>
      <c r="F25" s="6" t="s">
        <v>88</v>
      </c>
      <c r="G25" s="13"/>
      <c r="H25" s="13">
        <f>C25*G25</f>
        <v>0</v>
      </c>
      <c r="I25" s="13">
        <f t="shared" ref="I25:J28" si="4">D25+G25</f>
        <v>0</v>
      </c>
      <c r="J25" s="13">
        <f t="shared" si="4"/>
        <v>0</v>
      </c>
      <c r="K25" s="3"/>
      <c r="L25" s="3"/>
    </row>
    <row r="26" spans="1:12">
      <c r="A26" s="6" t="s">
        <v>61</v>
      </c>
      <c r="B26" s="6" t="s">
        <v>62</v>
      </c>
      <c r="C26" s="13">
        <v>200</v>
      </c>
      <c r="D26" s="13"/>
      <c r="E26" s="13">
        <f>C26*D26</f>
        <v>0</v>
      </c>
      <c r="F26" s="6" t="s">
        <v>89</v>
      </c>
      <c r="G26" s="13"/>
      <c r="H26" s="13">
        <f>C26*G26</f>
        <v>0</v>
      </c>
      <c r="I26" s="13">
        <f t="shared" si="4"/>
        <v>0</v>
      </c>
      <c r="J26" s="13">
        <f t="shared" si="4"/>
        <v>0</v>
      </c>
      <c r="K26" s="3"/>
      <c r="L26" s="3"/>
    </row>
    <row r="27" spans="1:12">
      <c r="A27" s="6" t="s">
        <v>90</v>
      </c>
      <c r="B27" s="6" t="s">
        <v>62</v>
      </c>
      <c r="C27" s="13">
        <v>48</v>
      </c>
      <c r="D27" s="13"/>
      <c r="E27" s="13">
        <f>C27*D27</f>
        <v>0</v>
      </c>
      <c r="F27" s="6" t="s">
        <v>91</v>
      </c>
      <c r="G27" s="13"/>
      <c r="H27" s="13">
        <f>C27*G27</f>
        <v>0</v>
      </c>
      <c r="I27" s="13">
        <f t="shared" si="4"/>
        <v>0</v>
      </c>
      <c r="J27" s="13">
        <f t="shared" si="4"/>
        <v>0</v>
      </c>
      <c r="K27" s="3"/>
      <c r="L27" s="3"/>
    </row>
    <row r="28" spans="1:12">
      <c r="A28" s="6" t="s">
        <v>15</v>
      </c>
      <c r="B28" s="6" t="s">
        <v>15</v>
      </c>
      <c r="C28" s="13"/>
      <c r="D28" s="13"/>
      <c r="E28" s="13"/>
      <c r="F28" s="6" t="s">
        <v>15</v>
      </c>
      <c r="G28" s="13"/>
      <c r="H28" s="13"/>
      <c r="I28" s="13">
        <f t="shared" si="4"/>
        <v>0</v>
      </c>
      <c r="J28" s="13">
        <f t="shared" si="4"/>
        <v>0</v>
      </c>
      <c r="K28" s="3"/>
      <c r="L28" s="3"/>
    </row>
    <row r="29" spans="1:12">
      <c r="A29" s="14" t="s">
        <v>92</v>
      </c>
      <c r="B29" s="14" t="s">
        <v>15</v>
      </c>
      <c r="C29" s="15"/>
      <c r="D29" s="15"/>
      <c r="E29" s="15"/>
      <c r="F29" s="14" t="s">
        <v>15</v>
      </c>
      <c r="G29" s="15"/>
      <c r="H29" s="15"/>
      <c r="I29" s="15"/>
      <c r="J29" s="15"/>
      <c r="K29" s="3"/>
      <c r="L29" s="3"/>
    </row>
    <row r="30" spans="1:12">
      <c r="A30" s="6" t="s">
        <v>93</v>
      </c>
      <c r="B30" s="6" t="s">
        <v>62</v>
      </c>
      <c r="C30" s="13">
        <v>6</v>
      </c>
      <c r="D30" s="13"/>
      <c r="E30" s="13">
        <f>C30*D30</f>
        <v>0</v>
      </c>
      <c r="F30" s="6" t="s">
        <v>94</v>
      </c>
      <c r="G30" s="13"/>
      <c r="H30" s="13">
        <f>C30*G30</f>
        <v>0</v>
      </c>
      <c r="I30" s="13">
        <f>D30+G30</f>
        <v>0</v>
      </c>
      <c r="J30" s="13">
        <f>E30+H30</f>
        <v>0</v>
      </c>
      <c r="K30" s="3"/>
      <c r="L30" s="3"/>
    </row>
    <row r="31" spans="1:12">
      <c r="A31" s="6" t="s">
        <v>15</v>
      </c>
      <c r="B31" s="6" t="s">
        <v>15</v>
      </c>
      <c r="C31" s="13"/>
      <c r="D31" s="13"/>
      <c r="E31" s="13"/>
      <c r="F31" s="6" t="s">
        <v>15</v>
      </c>
      <c r="G31" s="13"/>
      <c r="H31" s="13"/>
      <c r="I31" s="13">
        <f>D31+G31</f>
        <v>0</v>
      </c>
      <c r="J31" s="13">
        <f>E31+H31</f>
        <v>0</v>
      </c>
      <c r="K31" s="3"/>
      <c r="L31" s="3"/>
    </row>
    <row r="32" spans="1:12">
      <c r="A32" s="14" t="s">
        <v>95</v>
      </c>
      <c r="B32" s="14" t="s">
        <v>15</v>
      </c>
      <c r="C32" s="15"/>
      <c r="D32" s="15"/>
      <c r="E32" s="15"/>
      <c r="F32" s="14" t="s">
        <v>15</v>
      </c>
      <c r="G32" s="15"/>
      <c r="H32" s="15"/>
      <c r="I32" s="15"/>
      <c r="J32" s="15"/>
      <c r="K32" s="3"/>
      <c r="L32" s="3"/>
    </row>
    <row r="33" spans="1:12">
      <c r="A33" s="6" t="s">
        <v>96</v>
      </c>
      <c r="B33" s="6" t="s">
        <v>62</v>
      </c>
      <c r="C33" s="13">
        <v>2</v>
      </c>
      <c r="D33" s="13"/>
      <c r="E33" s="13">
        <f>C33*D33</f>
        <v>0</v>
      </c>
      <c r="F33" s="6" t="s">
        <v>97</v>
      </c>
      <c r="G33" s="13"/>
      <c r="H33" s="13">
        <f>C33*G33</f>
        <v>0</v>
      </c>
      <c r="I33" s="13">
        <f>D33+G33</f>
        <v>0</v>
      </c>
      <c r="J33" s="13">
        <f>E33+H33</f>
        <v>0</v>
      </c>
      <c r="K33" s="3"/>
      <c r="L33" s="3"/>
    </row>
    <row r="34" spans="1:12">
      <c r="A34" s="6" t="s">
        <v>15</v>
      </c>
      <c r="B34" s="6" t="s">
        <v>15</v>
      </c>
      <c r="C34" s="13"/>
      <c r="D34" s="13"/>
      <c r="E34" s="13"/>
      <c r="F34" s="6" t="s">
        <v>15</v>
      </c>
      <c r="G34" s="13"/>
      <c r="H34" s="13"/>
      <c r="I34" s="13">
        <f>D34+G34</f>
        <v>0</v>
      </c>
      <c r="J34" s="13">
        <f>E34+H34</f>
        <v>0</v>
      </c>
      <c r="K34" s="3"/>
      <c r="L34" s="3"/>
    </row>
    <row r="35" spans="1:12">
      <c r="A35" s="14" t="s">
        <v>98</v>
      </c>
      <c r="B35" s="14" t="s">
        <v>15</v>
      </c>
      <c r="C35" s="15"/>
      <c r="D35" s="15"/>
      <c r="E35" s="15"/>
      <c r="F35" s="14" t="s">
        <v>15</v>
      </c>
      <c r="G35" s="15"/>
      <c r="H35" s="15"/>
      <c r="I35" s="15"/>
      <c r="J35" s="15"/>
      <c r="K35" s="3"/>
      <c r="L35" s="3"/>
    </row>
    <row r="36" spans="1:12">
      <c r="A36" s="6" t="s">
        <v>99</v>
      </c>
      <c r="B36" s="6" t="s">
        <v>62</v>
      </c>
      <c r="C36" s="13">
        <v>6</v>
      </c>
      <c r="D36" s="13"/>
      <c r="E36" s="13">
        <f>C36*D36</f>
        <v>0</v>
      </c>
      <c r="F36" s="6" t="s">
        <v>100</v>
      </c>
      <c r="G36" s="13"/>
      <c r="H36" s="13">
        <f>C36*G36</f>
        <v>0</v>
      </c>
      <c r="I36" s="13">
        <f>D36+G36</f>
        <v>0</v>
      </c>
      <c r="J36" s="13">
        <f>E36+H36</f>
        <v>0</v>
      </c>
      <c r="K36" s="3"/>
      <c r="L36" s="3"/>
    </row>
    <row r="37" spans="1:12">
      <c r="A37" s="6" t="s">
        <v>15</v>
      </c>
      <c r="B37" s="6" t="s">
        <v>15</v>
      </c>
      <c r="C37" s="13"/>
      <c r="D37" s="13"/>
      <c r="E37" s="13"/>
      <c r="F37" s="6" t="s">
        <v>15</v>
      </c>
      <c r="G37" s="13"/>
      <c r="H37" s="13"/>
      <c r="I37" s="13">
        <f>D37+G37</f>
        <v>0</v>
      </c>
      <c r="J37" s="13">
        <f>E37+H37</f>
        <v>0</v>
      </c>
      <c r="K37" s="3"/>
      <c r="L37" s="3"/>
    </row>
    <row r="38" spans="1:12">
      <c r="A38" s="14" t="s">
        <v>101</v>
      </c>
      <c r="B38" s="14" t="s">
        <v>15</v>
      </c>
      <c r="C38" s="15"/>
      <c r="D38" s="15"/>
      <c r="E38" s="15"/>
      <c r="F38" s="14" t="s">
        <v>15</v>
      </c>
      <c r="G38" s="15"/>
      <c r="H38" s="15"/>
      <c r="I38" s="15"/>
      <c r="J38" s="15"/>
      <c r="K38" s="3"/>
      <c r="L38" s="3"/>
    </row>
    <row r="39" spans="1:12">
      <c r="A39" s="6" t="s">
        <v>102</v>
      </c>
      <c r="B39" s="6" t="s">
        <v>62</v>
      </c>
      <c r="C39" s="13">
        <v>5</v>
      </c>
      <c r="D39" s="13"/>
      <c r="E39" s="13">
        <f>C39*D39</f>
        <v>0</v>
      </c>
      <c r="F39" s="6" t="s">
        <v>103</v>
      </c>
      <c r="G39" s="13"/>
      <c r="H39" s="13">
        <f>C39*G39</f>
        <v>0</v>
      </c>
      <c r="I39" s="13">
        <f t="shared" ref="I39:J41" si="5">D39+G39</f>
        <v>0</v>
      </c>
      <c r="J39" s="13">
        <f t="shared" si="5"/>
        <v>0</v>
      </c>
      <c r="K39" s="3"/>
      <c r="L39" s="3"/>
    </row>
    <row r="40" spans="1:12">
      <c r="A40" s="6" t="s">
        <v>104</v>
      </c>
      <c r="B40" s="6" t="s">
        <v>62</v>
      </c>
      <c r="C40" s="13">
        <v>2</v>
      </c>
      <c r="D40" s="13"/>
      <c r="E40" s="13">
        <f>C40*D40</f>
        <v>0</v>
      </c>
      <c r="F40" s="6" t="s">
        <v>105</v>
      </c>
      <c r="G40" s="13"/>
      <c r="H40" s="13">
        <f>C40*G40</f>
        <v>0</v>
      </c>
      <c r="I40" s="13">
        <f t="shared" si="5"/>
        <v>0</v>
      </c>
      <c r="J40" s="13">
        <f t="shared" si="5"/>
        <v>0</v>
      </c>
      <c r="K40" s="3"/>
      <c r="L40" s="3"/>
    </row>
    <row r="41" spans="1:12">
      <c r="A41" s="6" t="s">
        <v>15</v>
      </c>
      <c r="B41" s="6" t="s">
        <v>15</v>
      </c>
      <c r="C41" s="13"/>
      <c r="D41" s="13"/>
      <c r="E41" s="13"/>
      <c r="F41" s="6" t="s">
        <v>15</v>
      </c>
      <c r="G41" s="13"/>
      <c r="H41" s="13"/>
      <c r="I41" s="13">
        <f t="shared" si="5"/>
        <v>0</v>
      </c>
      <c r="J41" s="13">
        <f t="shared" si="5"/>
        <v>0</v>
      </c>
      <c r="K41" s="3"/>
      <c r="L41" s="3"/>
    </row>
    <row r="42" spans="1:12">
      <c r="A42" s="14" t="s">
        <v>106</v>
      </c>
      <c r="B42" s="14" t="s">
        <v>15</v>
      </c>
      <c r="C42" s="15"/>
      <c r="D42" s="15"/>
      <c r="E42" s="15"/>
      <c r="F42" s="14" t="s">
        <v>15</v>
      </c>
      <c r="G42" s="15"/>
      <c r="H42" s="15"/>
      <c r="I42" s="15"/>
      <c r="J42" s="15"/>
      <c r="K42" s="3"/>
      <c r="L42" s="3"/>
    </row>
    <row r="43" spans="1:12">
      <c r="A43" s="6" t="s">
        <v>107</v>
      </c>
      <c r="B43" s="6" t="s">
        <v>62</v>
      </c>
      <c r="C43" s="13">
        <v>16</v>
      </c>
      <c r="D43" s="13"/>
      <c r="E43" s="13">
        <f>C43*D43</f>
        <v>0</v>
      </c>
      <c r="F43" s="6" t="s">
        <v>108</v>
      </c>
      <c r="G43" s="13"/>
      <c r="H43" s="13">
        <f>C43*G43</f>
        <v>0</v>
      </c>
      <c r="I43" s="13">
        <f>D43+G43</f>
        <v>0</v>
      </c>
      <c r="J43" s="13">
        <f>E43+H43</f>
        <v>0</v>
      </c>
      <c r="K43" s="3"/>
      <c r="L43" s="3"/>
    </row>
    <row r="44" spans="1:12">
      <c r="A44" s="6" t="s">
        <v>15</v>
      </c>
      <c r="B44" s="6" t="s">
        <v>15</v>
      </c>
      <c r="C44" s="13"/>
      <c r="D44" s="13"/>
      <c r="E44" s="13"/>
      <c r="F44" s="6" t="s">
        <v>15</v>
      </c>
      <c r="G44" s="13"/>
      <c r="H44" s="13"/>
      <c r="I44" s="13">
        <f>D44+G44</f>
        <v>0</v>
      </c>
      <c r="J44" s="13">
        <f>E44+H44</f>
        <v>0</v>
      </c>
      <c r="K44" s="3"/>
      <c r="L44" s="3"/>
    </row>
    <row r="45" spans="1:12">
      <c r="A45" s="14" t="s">
        <v>109</v>
      </c>
      <c r="B45" s="14" t="s">
        <v>15</v>
      </c>
      <c r="C45" s="15"/>
      <c r="D45" s="15"/>
      <c r="E45" s="15"/>
      <c r="F45" s="14" t="s">
        <v>15</v>
      </c>
      <c r="G45" s="15"/>
      <c r="H45" s="15"/>
      <c r="I45" s="15"/>
      <c r="J45" s="15"/>
      <c r="K45" s="3"/>
      <c r="L45" s="3"/>
    </row>
    <row r="46" spans="1:12">
      <c r="A46" s="6" t="s">
        <v>110</v>
      </c>
      <c r="B46" s="6" t="s">
        <v>62</v>
      </c>
      <c r="C46" s="13">
        <v>16</v>
      </c>
      <c r="D46" s="13"/>
      <c r="E46" s="13">
        <f>C46*D46</f>
        <v>0</v>
      </c>
      <c r="F46" s="6" t="s">
        <v>111</v>
      </c>
      <c r="G46" s="13"/>
      <c r="H46" s="13">
        <f>C46*G46</f>
        <v>0</v>
      </c>
      <c r="I46" s="13">
        <f>D46+G46</f>
        <v>0</v>
      </c>
      <c r="J46" s="13">
        <f>E46+H46</f>
        <v>0</v>
      </c>
      <c r="K46" s="3"/>
      <c r="L46" s="3"/>
    </row>
    <row r="47" spans="1:12">
      <c r="A47" s="6" t="s">
        <v>15</v>
      </c>
      <c r="B47" s="6" t="s">
        <v>15</v>
      </c>
      <c r="C47" s="13"/>
      <c r="D47" s="13"/>
      <c r="E47" s="13"/>
      <c r="F47" s="6" t="s">
        <v>15</v>
      </c>
      <c r="G47" s="13"/>
      <c r="H47" s="13"/>
      <c r="I47" s="13">
        <f>D47+G47</f>
        <v>0</v>
      </c>
      <c r="J47" s="13">
        <f>E47+H47</f>
        <v>0</v>
      </c>
      <c r="K47" s="3"/>
      <c r="L47" s="3"/>
    </row>
    <row r="48" spans="1:12">
      <c r="A48" s="14" t="s">
        <v>112</v>
      </c>
      <c r="B48" s="14" t="s">
        <v>15</v>
      </c>
      <c r="C48" s="15"/>
      <c r="D48" s="15"/>
      <c r="E48" s="15"/>
      <c r="F48" s="14" t="s">
        <v>15</v>
      </c>
      <c r="G48" s="15"/>
      <c r="H48" s="15"/>
      <c r="I48" s="15"/>
      <c r="J48" s="15"/>
      <c r="K48" s="3"/>
      <c r="L48" s="3"/>
    </row>
    <row r="49" spans="1:12">
      <c r="A49" s="6" t="s">
        <v>113</v>
      </c>
      <c r="B49" s="6" t="s">
        <v>62</v>
      </c>
      <c r="C49" s="13">
        <v>16</v>
      </c>
      <c r="D49" s="13"/>
      <c r="E49" s="13">
        <f>C49*D49</f>
        <v>0</v>
      </c>
      <c r="F49" s="6" t="s">
        <v>114</v>
      </c>
      <c r="G49" s="13"/>
      <c r="H49" s="13">
        <f>C49*G49</f>
        <v>0</v>
      </c>
      <c r="I49" s="13">
        <f>D49+G49</f>
        <v>0</v>
      </c>
      <c r="J49" s="13">
        <f>E49+H49</f>
        <v>0</v>
      </c>
      <c r="K49" s="3"/>
      <c r="L49" s="3"/>
    </row>
    <row r="50" spans="1:12">
      <c r="A50" s="6" t="s">
        <v>15</v>
      </c>
      <c r="B50" s="6" t="s">
        <v>15</v>
      </c>
      <c r="C50" s="13"/>
      <c r="D50" s="13"/>
      <c r="E50" s="13"/>
      <c r="F50" s="6" t="s">
        <v>15</v>
      </c>
      <c r="G50" s="13"/>
      <c r="H50" s="13"/>
      <c r="I50" s="13">
        <f>D50+G50</f>
        <v>0</v>
      </c>
      <c r="J50" s="13">
        <f>E50+H50</f>
        <v>0</v>
      </c>
      <c r="K50" s="3"/>
      <c r="L50" s="3"/>
    </row>
    <row r="51" spans="1:12">
      <c r="A51" s="14" t="s">
        <v>115</v>
      </c>
      <c r="B51" s="14" t="s">
        <v>15</v>
      </c>
      <c r="C51" s="15"/>
      <c r="D51" s="15"/>
      <c r="E51" s="15"/>
      <c r="F51" s="14" t="s">
        <v>15</v>
      </c>
      <c r="G51" s="15"/>
      <c r="H51" s="15"/>
      <c r="I51" s="15"/>
      <c r="J51" s="15"/>
      <c r="K51" s="3"/>
      <c r="L51" s="3"/>
    </row>
    <row r="52" spans="1:12">
      <c r="A52" s="6" t="s">
        <v>116</v>
      </c>
      <c r="B52" s="6" t="s">
        <v>62</v>
      </c>
      <c r="C52" s="13">
        <v>16</v>
      </c>
      <c r="D52" s="13"/>
      <c r="E52" s="13">
        <f>C52*D52</f>
        <v>0</v>
      </c>
      <c r="F52" s="6" t="s">
        <v>117</v>
      </c>
      <c r="G52" s="13"/>
      <c r="H52" s="13">
        <f>C52*G52</f>
        <v>0</v>
      </c>
      <c r="I52" s="13">
        <f>D52+G52</f>
        <v>0</v>
      </c>
      <c r="J52" s="13">
        <f>E52+H52</f>
        <v>0</v>
      </c>
      <c r="K52" s="3"/>
      <c r="L52" s="3"/>
    </row>
    <row r="53" spans="1:12">
      <c r="A53" s="6" t="s">
        <v>15</v>
      </c>
      <c r="B53" s="6" t="s">
        <v>15</v>
      </c>
      <c r="C53" s="13"/>
      <c r="D53" s="13"/>
      <c r="E53" s="13"/>
      <c r="F53" s="6" t="s">
        <v>15</v>
      </c>
      <c r="G53" s="13"/>
      <c r="H53" s="13"/>
      <c r="I53" s="13">
        <f>D53+G53</f>
        <v>0</v>
      </c>
      <c r="J53" s="13">
        <f>E53+H53</f>
        <v>0</v>
      </c>
      <c r="K53" s="3"/>
      <c r="L53" s="3"/>
    </row>
    <row r="54" spans="1:12">
      <c r="A54" s="14" t="s">
        <v>118</v>
      </c>
      <c r="B54" s="14" t="s">
        <v>15</v>
      </c>
      <c r="C54" s="15"/>
      <c r="D54" s="15"/>
      <c r="E54" s="15"/>
      <c r="F54" s="14" t="s">
        <v>15</v>
      </c>
      <c r="G54" s="15"/>
      <c r="H54" s="15"/>
      <c r="I54" s="15"/>
      <c r="J54" s="15"/>
      <c r="K54" s="3"/>
      <c r="L54" s="3"/>
    </row>
    <row r="55" spans="1:12">
      <c r="A55" s="6" t="s">
        <v>119</v>
      </c>
      <c r="B55" s="6" t="s">
        <v>62</v>
      </c>
      <c r="C55" s="13">
        <v>1</v>
      </c>
      <c r="D55" s="13"/>
      <c r="E55" s="13">
        <f>C55*D55</f>
        <v>0</v>
      </c>
      <c r="F55" s="6" t="s">
        <v>120</v>
      </c>
      <c r="G55" s="13"/>
      <c r="H55" s="13">
        <f>C55*G55</f>
        <v>0</v>
      </c>
      <c r="I55" s="13">
        <f>D55+G55</f>
        <v>0</v>
      </c>
      <c r="J55" s="13">
        <f>E55+H55</f>
        <v>0</v>
      </c>
      <c r="K55" s="3"/>
      <c r="L55" s="3"/>
    </row>
    <row r="56" spans="1:12">
      <c r="A56" s="6" t="s">
        <v>15</v>
      </c>
      <c r="B56" s="6" t="s">
        <v>15</v>
      </c>
      <c r="C56" s="13"/>
      <c r="D56" s="13"/>
      <c r="E56" s="13"/>
      <c r="F56" s="6" t="s">
        <v>15</v>
      </c>
      <c r="G56" s="13"/>
      <c r="H56" s="13"/>
      <c r="I56" s="13">
        <f>D56+G56</f>
        <v>0</v>
      </c>
      <c r="J56" s="13">
        <f>E56+H56</f>
        <v>0</v>
      </c>
      <c r="K56" s="3"/>
      <c r="L56" s="3"/>
    </row>
    <row r="57" spans="1:12">
      <c r="A57" s="14" t="s">
        <v>121</v>
      </c>
      <c r="B57" s="14" t="s">
        <v>15</v>
      </c>
      <c r="C57" s="15"/>
      <c r="D57" s="15"/>
      <c r="E57" s="15"/>
      <c r="F57" s="14" t="s">
        <v>15</v>
      </c>
      <c r="G57" s="15"/>
      <c r="H57" s="15"/>
      <c r="I57" s="15"/>
      <c r="J57" s="15"/>
      <c r="K57" s="3"/>
      <c r="L57" s="3"/>
    </row>
    <row r="58" spans="1:12">
      <c r="A58" s="6" t="s">
        <v>122</v>
      </c>
      <c r="B58" s="6" t="s">
        <v>68</v>
      </c>
      <c r="C58" s="13">
        <v>690</v>
      </c>
      <c r="D58" s="13"/>
      <c r="E58" s="13">
        <f>C58*D58</f>
        <v>0</v>
      </c>
      <c r="F58" s="6" t="s">
        <v>123</v>
      </c>
      <c r="G58" s="13"/>
      <c r="H58" s="13">
        <f>C58*G58</f>
        <v>0</v>
      </c>
      <c r="I58" s="13">
        <f>D58+G58</f>
        <v>0</v>
      </c>
      <c r="J58" s="13">
        <f>E58+H58</f>
        <v>0</v>
      </c>
      <c r="K58" s="3"/>
      <c r="L58" s="3"/>
    </row>
    <row r="59" spans="1:12">
      <c r="A59" s="6" t="s">
        <v>15</v>
      </c>
      <c r="B59" s="6" t="s">
        <v>15</v>
      </c>
      <c r="C59" s="13"/>
      <c r="D59" s="13"/>
      <c r="E59" s="13"/>
      <c r="F59" s="6" t="s">
        <v>15</v>
      </c>
      <c r="G59" s="13"/>
      <c r="H59" s="13"/>
      <c r="I59" s="13">
        <f>D59+G59</f>
        <v>0</v>
      </c>
      <c r="J59" s="13">
        <f>E59+H59</f>
        <v>0</v>
      </c>
      <c r="K59" s="3"/>
      <c r="L59" s="3"/>
    </row>
    <row r="60" spans="1:12">
      <c r="A60" s="14" t="s">
        <v>124</v>
      </c>
      <c r="B60" s="14" t="s">
        <v>15</v>
      </c>
      <c r="C60" s="15"/>
      <c r="D60" s="15"/>
      <c r="E60" s="15"/>
      <c r="F60" s="14" t="s">
        <v>15</v>
      </c>
      <c r="G60" s="15"/>
      <c r="H60" s="15"/>
      <c r="I60" s="15"/>
      <c r="J60" s="15"/>
      <c r="K60" s="3"/>
      <c r="L60" s="3"/>
    </row>
    <row r="61" spans="1:12">
      <c r="A61" s="6" t="s">
        <v>125</v>
      </c>
      <c r="B61" s="6" t="s">
        <v>126</v>
      </c>
      <c r="C61" s="13">
        <v>0.32</v>
      </c>
      <c r="D61" s="13"/>
      <c r="E61" s="13">
        <f>C61*D61</f>
        <v>0</v>
      </c>
      <c r="F61" s="6" t="s">
        <v>15</v>
      </c>
      <c r="G61" s="13"/>
      <c r="H61" s="13">
        <f>C61*G61</f>
        <v>0</v>
      </c>
      <c r="I61" s="13">
        <f>D61+G61</f>
        <v>0</v>
      </c>
      <c r="J61" s="13">
        <f>E61+H61</f>
        <v>0</v>
      </c>
      <c r="K61" s="3"/>
      <c r="L61" s="3"/>
    </row>
    <row r="62" spans="1:12">
      <c r="A62" s="6" t="s">
        <v>15</v>
      </c>
      <c r="B62" s="6" t="s">
        <v>15</v>
      </c>
      <c r="C62" s="13"/>
      <c r="D62" s="13"/>
      <c r="E62" s="13"/>
      <c r="F62" s="6" t="s">
        <v>15</v>
      </c>
      <c r="G62" s="13"/>
      <c r="H62" s="13"/>
      <c r="I62" s="13">
        <f>D62+G62</f>
        <v>0</v>
      </c>
      <c r="J62" s="13">
        <f>E62+H62</f>
        <v>0</v>
      </c>
      <c r="K62" s="3"/>
      <c r="L62" s="3"/>
    </row>
    <row r="63" spans="1:12">
      <c r="A63" s="14" t="s">
        <v>127</v>
      </c>
      <c r="B63" s="14" t="s">
        <v>15</v>
      </c>
      <c r="C63" s="15"/>
      <c r="D63" s="15"/>
      <c r="E63" s="15"/>
      <c r="F63" s="14" t="s">
        <v>15</v>
      </c>
      <c r="G63" s="15"/>
      <c r="H63" s="15"/>
      <c r="I63" s="15"/>
      <c r="J63" s="15"/>
      <c r="K63" s="3"/>
      <c r="L63" s="3"/>
    </row>
    <row r="64" spans="1:12">
      <c r="A64" s="6" t="s">
        <v>128</v>
      </c>
      <c r="B64" s="6" t="s">
        <v>68</v>
      </c>
      <c r="C64" s="13">
        <v>244</v>
      </c>
      <c r="D64" s="13"/>
      <c r="E64" s="13">
        <f>C64*D64</f>
        <v>0</v>
      </c>
      <c r="F64" s="6" t="s">
        <v>15</v>
      </c>
      <c r="G64" s="13"/>
      <c r="H64" s="13">
        <f>C64*G64</f>
        <v>0</v>
      </c>
      <c r="I64" s="13">
        <f t="shared" ref="I64:J66" si="6">D64+G64</f>
        <v>0</v>
      </c>
      <c r="J64" s="13">
        <f t="shared" si="6"/>
        <v>0</v>
      </c>
      <c r="K64" s="3"/>
      <c r="L64" s="3"/>
    </row>
    <row r="65" spans="1:12">
      <c r="A65" s="6" t="s">
        <v>129</v>
      </c>
      <c r="B65" s="6" t="s">
        <v>68</v>
      </c>
      <c r="C65" s="13">
        <v>244</v>
      </c>
      <c r="D65" s="13"/>
      <c r="E65" s="13">
        <f>C65*D65</f>
        <v>0</v>
      </c>
      <c r="F65" s="6" t="s">
        <v>15</v>
      </c>
      <c r="G65" s="13"/>
      <c r="H65" s="13">
        <f>C65*G65</f>
        <v>0</v>
      </c>
      <c r="I65" s="13">
        <f t="shared" si="6"/>
        <v>0</v>
      </c>
      <c r="J65" s="13">
        <f t="shared" si="6"/>
        <v>0</v>
      </c>
      <c r="K65" s="3"/>
      <c r="L65" s="3"/>
    </row>
    <row r="66" spans="1:12">
      <c r="A66" s="6" t="s">
        <v>15</v>
      </c>
      <c r="B66" s="6" t="s">
        <v>15</v>
      </c>
      <c r="C66" s="16"/>
      <c r="D66" s="16"/>
      <c r="E66" s="16"/>
      <c r="F66" s="6" t="s">
        <v>15</v>
      </c>
      <c r="G66" s="16"/>
      <c r="H66" s="16"/>
      <c r="I66" s="16">
        <f t="shared" si="6"/>
        <v>0</v>
      </c>
      <c r="J66" s="16">
        <f t="shared" si="6"/>
        <v>0</v>
      </c>
      <c r="K66" s="3"/>
      <c r="L66" s="3"/>
    </row>
    <row r="67" spans="1:12">
      <c r="A67" s="14" t="s">
        <v>130</v>
      </c>
      <c r="B67" s="14" t="s">
        <v>15</v>
      </c>
      <c r="C67" s="15"/>
      <c r="D67" s="15"/>
      <c r="E67" s="15"/>
      <c r="F67" s="14" t="s">
        <v>15</v>
      </c>
      <c r="G67" s="15"/>
      <c r="H67" s="15"/>
      <c r="I67" s="15"/>
      <c r="J67" s="15"/>
      <c r="K67" s="3"/>
      <c r="L67" s="3"/>
    </row>
    <row r="68" spans="1:12">
      <c r="A68" s="14" t="s">
        <v>131</v>
      </c>
      <c r="B68" s="14" t="s">
        <v>15</v>
      </c>
      <c r="C68" s="15"/>
      <c r="D68" s="15"/>
      <c r="E68" s="15"/>
      <c r="F68" s="14" t="s">
        <v>15</v>
      </c>
      <c r="G68" s="15"/>
      <c r="H68" s="15"/>
      <c r="I68" s="15"/>
      <c r="J68" s="15"/>
      <c r="K68" s="3"/>
      <c r="L68" s="3"/>
    </row>
    <row r="69" spans="1:12">
      <c r="A69" s="6" t="s">
        <v>132</v>
      </c>
      <c r="B69" s="6" t="s">
        <v>133</v>
      </c>
      <c r="C69" s="13">
        <v>8</v>
      </c>
      <c r="D69" s="13"/>
      <c r="E69" s="13">
        <f>C69*D69</f>
        <v>0</v>
      </c>
      <c r="F69" s="6" t="s">
        <v>15</v>
      </c>
      <c r="G69" s="13"/>
      <c r="H69" s="13">
        <f>C69*G69</f>
        <v>0</v>
      </c>
      <c r="I69" s="13">
        <f>D69+G69</f>
        <v>0</v>
      </c>
      <c r="J69" s="13">
        <f>E69+H69</f>
        <v>0</v>
      </c>
      <c r="K69" s="3"/>
      <c r="L69" s="3"/>
    </row>
    <row r="70" spans="1:12">
      <c r="A70" s="6" t="s">
        <v>15</v>
      </c>
      <c r="B70" s="6" t="s">
        <v>15</v>
      </c>
      <c r="C70" s="13"/>
      <c r="D70" s="13"/>
      <c r="E70" s="13"/>
      <c r="F70" s="6" t="s">
        <v>15</v>
      </c>
      <c r="G70" s="13"/>
      <c r="H70" s="13"/>
      <c r="I70" s="13">
        <f>D70+G70</f>
        <v>0</v>
      </c>
      <c r="J70" s="13">
        <f>E70+H70</f>
        <v>0</v>
      </c>
      <c r="K70" s="3"/>
      <c r="L70" s="3"/>
    </row>
    <row r="71" spans="1:12">
      <c r="A71" s="14" t="s">
        <v>134</v>
      </c>
      <c r="B71" s="14" t="s">
        <v>15</v>
      </c>
      <c r="C71" s="15"/>
      <c r="D71" s="15"/>
      <c r="E71" s="15"/>
      <c r="F71" s="14" t="s">
        <v>15</v>
      </c>
      <c r="G71" s="15"/>
      <c r="H71" s="15"/>
      <c r="I71" s="15"/>
      <c r="J71" s="15"/>
      <c r="K71" s="3"/>
      <c r="L71" s="3"/>
    </row>
    <row r="72" spans="1:12">
      <c r="A72" s="6" t="s">
        <v>135</v>
      </c>
      <c r="B72" s="6" t="s">
        <v>133</v>
      </c>
      <c r="C72" s="13">
        <v>6</v>
      </c>
      <c r="D72" s="13"/>
      <c r="E72" s="13">
        <f>C72*D72</f>
        <v>0</v>
      </c>
      <c r="F72" s="6" t="s">
        <v>15</v>
      </c>
      <c r="G72" s="13"/>
      <c r="H72" s="13">
        <f>C72*G72</f>
        <v>0</v>
      </c>
      <c r="I72" s="13">
        <f>D72+G72</f>
        <v>0</v>
      </c>
      <c r="J72" s="13">
        <f>E72+H72</f>
        <v>0</v>
      </c>
      <c r="K72" s="3"/>
      <c r="L72" s="3"/>
    </row>
    <row r="73" spans="1:12">
      <c r="A73" s="6" t="s">
        <v>15</v>
      </c>
      <c r="B73" s="6" t="s">
        <v>15</v>
      </c>
      <c r="C73" s="13"/>
      <c r="D73" s="13"/>
      <c r="E73" s="13"/>
      <c r="F73" s="6" t="s">
        <v>15</v>
      </c>
      <c r="G73" s="13"/>
      <c r="H73" s="13"/>
      <c r="I73" s="13">
        <f>D73+G73</f>
        <v>0</v>
      </c>
      <c r="J73" s="13">
        <f>E73+H73</f>
        <v>0</v>
      </c>
      <c r="K73" s="3"/>
      <c r="L73" s="3"/>
    </row>
    <row r="74" spans="1:12">
      <c r="A74" s="14" t="s">
        <v>136</v>
      </c>
      <c r="B74" s="14" t="s">
        <v>15</v>
      </c>
      <c r="C74" s="15"/>
      <c r="D74" s="15"/>
      <c r="E74" s="15"/>
      <c r="F74" s="14" t="s">
        <v>15</v>
      </c>
      <c r="G74" s="15"/>
      <c r="H74" s="15"/>
      <c r="I74" s="15"/>
      <c r="J74" s="15"/>
      <c r="K74" s="3"/>
      <c r="L74" s="3"/>
    </row>
    <row r="75" spans="1:12">
      <c r="A75" s="6" t="s">
        <v>137</v>
      </c>
      <c r="B75" s="6" t="s">
        <v>68</v>
      </c>
      <c r="C75" s="13">
        <v>325</v>
      </c>
      <c r="D75" s="13"/>
      <c r="E75" s="13">
        <f>C75*D75</f>
        <v>0</v>
      </c>
      <c r="F75" s="6" t="s">
        <v>15</v>
      </c>
      <c r="G75" s="13"/>
      <c r="H75" s="13">
        <f>C75*G75</f>
        <v>0</v>
      </c>
      <c r="I75" s="13">
        <f>D75+G75</f>
        <v>0</v>
      </c>
      <c r="J75" s="13">
        <f>E75+H75</f>
        <v>0</v>
      </c>
      <c r="K75" s="3"/>
      <c r="L75" s="3"/>
    </row>
    <row r="76" spans="1:12">
      <c r="A76" s="6" t="s">
        <v>15</v>
      </c>
      <c r="B76" s="6" t="s">
        <v>15</v>
      </c>
      <c r="C76" s="13"/>
      <c r="D76" s="13"/>
      <c r="E76" s="13"/>
      <c r="F76" s="6" t="s">
        <v>15</v>
      </c>
      <c r="G76" s="13"/>
      <c r="H76" s="13"/>
      <c r="I76" s="13">
        <f>D76+G76</f>
        <v>0</v>
      </c>
      <c r="J76" s="13">
        <f>E76+H76</f>
        <v>0</v>
      </c>
      <c r="K76" s="3"/>
      <c r="L76" s="3"/>
    </row>
    <row r="77" spans="1:12">
      <c r="A77" s="14" t="s">
        <v>138</v>
      </c>
      <c r="B77" s="14" t="s">
        <v>15</v>
      </c>
      <c r="C77" s="15"/>
      <c r="D77" s="15"/>
      <c r="E77" s="15"/>
      <c r="F77" s="14" t="s">
        <v>15</v>
      </c>
      <c r="G77" s="15"/>
      <c r="H77" s="15"/>
      <c r="I77" s="15"/>
      <c r="J77" s="15"/>
      <c r="K77" s="3"/>
      <c r="L77" s="3"/>
    </row>
    <row r="78" spans="1:12">
      <c r="A78" s="6" t="s">
        <v>139</v>
      </c>
      <c r="B78" s="6" t="s">
        <v>68</v>
      </c>
      <c r="C78" s="13">
        <v>320</v>
      </c>
      <c r="D78" s="13"/>
      <c r="E78" s="13">
        <f>C78*D78</f>
        <v>0</v>
      </c>
      <c r="F78" s="6" t="s">
        <v>15</v>
      </c>
      <c r="G78" s="13"/>
      <c r="H78" s="13">
        <f>C78*G78</f>
        <v>0</v>
      </c>
      <c r="I78" s="13">
        <f>D78+G78</f>
        <v>0</v>
      </c>
      <c r="J78" s="13">
        <f>E78+H78</f>
        <v>0</v>
      </c>
      <c r="K78" s="3"/>
      <c r="L78" s="3"/>
    </row>
    <row r="79" spans="1:12">
      <c r="A79" s="6" t="s">
        <v>15</v>
      </c>
      <c r="B79" s="6" t="s">
        <v>15</v>
      </c>
      <c r="C79" s="13"/>
      <c r="D79" s="13"/>
      <c r="E79" s="13"/>
      <c r="F79" s="6" t="s">
        <v>15</v>
      </c>
      <c r="G79" s="13"/>
      <c r="H79" s="13"/>
      <c r="I79" s="13">
        <f>D79+G79</f>
        <v>0</v>
      </c>
      <c r="J79" s="13">
        <f>E79+H79</f>
        <v>0</v>
      </c>
      <c r="K79" s="3"/>
      <c r="L79" s="3"/>
    </row>
    <row r="80" spans="1:12">
      <c r="A80" s="14" t="s">
        <v>140</v>
      </c>
      <c r="B80" s="14" t="s">
        <v>15</v>
      </c>
      <c r="C80" s="15"/>
      <c r="D80" s="15"/>
      <c r="E80" s="15"/>
      <c r="F80" s="14" t="s">
        <v>15</v>
      </c>
      <c r="G80" s="15"/>
      <c r="H80" s="15"/>
      <c r="I80" s="15"/>
      <c r="J80" s="15"/>
      <c r="K80" s="3"/>
      <c r="L80" s="3"/>
    </row>
    <row r="81" spans="1:12">
      <c r="A81" s="6" t="s">
        <v>137</v>
      </c>
      <c r="B81" s="6" t="s">
        <v>68</v>
      </c>
      <c r="C81" s="13">
        <v>325</v>
      </c>
      <c r="D81" s="13"/>
      <c r="E81" s="13">
        <f>C81*D81</f>
        <v>0</v>
      </c>
      <c r="F81" s="6" t="s">
        <v>15</v>
      </c>
      <c r="G81" s="13"/>
      <c r="H81" s="13">
        <f>C81*G81</f>
        <v>0</v>
      </c>
      <c r="I81" s="13">
        <f t="shared" ref="I81:J85" si="7">D81+G81</f>
        <v>0</v>
      </c>
      <c r="J81" s="13">
        <f t="shared" si="7"/>
        <v>0</v>
      </c>
      <c r="K81" s="3"/>
      <c r="L81" s="3"/>
    </row>
    <row r="82" spans="1:12">
      <c r="A82" s="6" t="s">
        <v>15</v>
      </c>
      <c r="B82" s="6" t="s">
        <v>15</v>
      </c>
      <c r="C82" s="13"/>
      <c r="D82" s="13"/>
      <c r="E82" s="13"/>
      <c r="F82" s="6" t="s">
        <v>15</v>
      </c>
      <c r="G82" s="13"/>
      <c r="H82" s="13"/>
      <c r="I82" s="13">
        <f t="shared" si="7"/>
        <v>0</v>
      </c>
      <c r="J82" s="13">
        <f t="shared" si="7"/>
        <v>0</v>
      </c>
      <c r="K82" s="3"/>
      <c r="L82" s="3"/>
    </row>
    <row r="83" spans="1:12">
      <c r="A83" s="6" t="s">
        <v>141</v>
      </c>
      <c r="B83" s="6" t="s">
        <v>68</v>
      </c>
      <c r="C83" s="13">
        <v>680</v>
      </c>
      <c r="D83" s="13"/>
      <c r="E83" s="13">
        <f>C83*D83</f>
        <v>0</v>
      </c>
      <c r="F83" s="6" t="s">
        <v>142</v>
      </c>
      <c r="G83" s="13"/>
      <c r="H83" s="13">
        <f>C83*G83</f>
        <v>0</v>
      </c>
      <c r="I83" s="13">
        <f t="shared" si="7"/>
        <v>0</v>
      </c>
      <c r="J83" s="13">
        <f t="shared" si="7"/>
        <v>0</v>
      </c>
      <c r="K83" s="3"/>
      <c r="L83" s="3"/>
    </row>
    <row r="84" spans="1:12">
      <c r="A84" s="6" t="s">
        <v>15</v>
      </c>
      <c r="B84" s="6" t="s">
        <v>15</v>
      </c>
      <c r="C84" s="13"/>
      <c r="D84" s="13"/>
      <c r="E84" s="13"/>
      <c r="F84" s="6" t="s">
        <v>15</v>
      </c>
      <c r="G84" s="13"/>
      <c r="H84" s="13"/>
      <c r="I84" s="13">
        <f t="shared" si="7"/>
        <v>0</v>
      </c>
      <c r="J84" s="13">
        <f t="shared" si="7"/>
        <v>0</v>
      </c>
      <c r="K84" s="3"/>
      <c r="L84" s="3"/>
    </row>
    <row r="85" spans="1:12">
      <c r="A85" s="6" t="s">
        <v>143</v>
      </c>
      <c r="B85" s="6" t="s">
        <v>15</v>
      </c>
      <c r="C85" s="13"/>
      <c r="D85" s="13"/>
      <c r="E85" s="13">
        <f>Parametry!B33/100*E92+Parametry!B33/100*E96</f>
        <v>0</v>
      </c>
      <c r="F85" s="6" t="s">
        <v>15</v>
      </c>
      <c r="G85" s="13"/>
      <c r="H85" s="13"/>
      <c r="I85" s="13">
        <f t="shared" si="7"/>
        <v>0</v>
      </c>
      <c r="J85" s="13">
        <f t="shared" si="7"/>
        <v>0</v>
      </c>
      <c r="K85" s="3"/>
      <c r="L85" s="3"/>
    </row>
    <row r="86" spans="1:12">
      <c r="A86" s="4" t="s">
        <v>144</v>
      </c>
      <c r="B86" s="4" t="s">
        <v>15</v>
      </c>
      <c r="C86" s="12"/>
      <c r="D86" s="12"/>
      <c r="E86" s="12">
        <f>SUM(E3:E85)</f>
        <v>0</v>
      </c>
      <c r="F86" s="4" t="s">
        <v>15</v>
      </c>
      <c r="G86" s="12"/>
      <c r="H86" s="12">
        <f>SUM(H3:H85)</f>
        <v>0</v>
      </c>
      <c r="I86" s="12"/>
      <c r="J86" s="12">
        <f>SUM(J3:J85)</f>
        <v>0</v>
      </c>
      <c r="K86" s="3"/>
      <c r="L86" s="3"/>
    </row>
    <row r="87" spans="1:12">
      <c r="A87" s="6" t="s">
        <v>15</v>
      </c>
      <c r="B87" s="6" t="s">
        <v>15</v>
      </c>
      <c r="C87" s="13"/>
      <c r="D87" s="13"/>
      <c r="E87" s="13"/>
      <c r="F87" s="6" t="s">
        <v>15</v>
      </c>
      <c r="G87" s="13"/>
      <c r="H87" s="13"/>
      <c r="I87" s="13">
        <f>D87+G87</f>
        <v>0</v>
      </c>
      <c r="J87" s="13">
        <f>E87+H87</f>
        <v>0</v>
      </c>
      <c r="K87" s="3"/>
      <c r="L87" s="3"/>
    </row>
    <row r="88" spans="1:12">
      <c r="A88" s="6" t="s">
        <v>15</v>
      </c>
      <c r="B88" s="6" t="s">
        <v>15</v>
      </c>
      <c r="C88" s="13"/>
      <c r="D88" s="13"/>
      <c r="E88" s="13"/>
      <c r="F88" s="6" t="s">
        <v>15</v>
      </c>
      <c r="G88" s="13"/>
      <c r="H88" s="13"/>
      <c r="I88" s="13">
        <f>D88+G88</f>
        <v>0</v>
      </c>
      <c r="J88" s="13">
        <f>E88+H88</f>
        <v>0</v>
      </c>
      <c r="K88" s="3"/>
      <c r="L88" s="3"/>
    </row>
    <row r="89" spans="1:12">
      <c r="A89" s="4" t="s">
        <v>145</v>
      </c>
      <c r="B89" s="4" t="s">
        <v>15</v>
      </c>
      <c r="C89" s="12"/>
      <c r="D89" s="12"/>
      <c r="E89" s="12"/>
      <c r="F89" s="4" t="s">
        <v>15</v>
      </c>
      <c r="G89" s="12"/>
      <c r="H89" s="12"/>
      <c r="I89" s="12"/>
      <c r="J89" s="12"/>
      <c r="K89" s="3"/>
      <c r="L89" s="3"/>
    </row>
    <row r="90" spans="1:12">
      <c r="A90" s="6" t="s">
        <v>15</v>
      </c>
      <c r="B90" s="6" t="s">
        <v>15</v>
      </c>
      <c r="C90" s="13"/>
      <c r="D90" s="13"/>
      <c r="E90" s="13"/>
      <c r="F90" s="6" t="s">
        <v>15</v>
      </c>
      <c r="G90" s="13"/>
      <c r="H90" s="13"/>
      <c r="I90" s="13">
        <f>D90+G90</f>
        <v>0</v>
      </c>
      <c r="J90" s="13">
        <f>E90+H90</f>
        <v>0</v>
      </c>
      <c r="K90" s="3"/>
      <c r="L90" s="3"/>
    </row>
    <row r="91" spans="1:12">
      <c r="A91" s="14" t="s">
        <v>146</v>
      </c>
      <c r="B91" s="14" t="s">
        <v>15</v>
      </c>
      <c r="C91" s="15"/>
      <c r="D91" s="15"/>
      <c r="E91" s="15"/>
      <c r="F91" s="14" t="s">
        <v>15</v>
      </c>
      <c r="G91" s="15"/>
      <c r="H91" s="15"/>
      <c r="I91" s="15"/>
      <c r="J91" s="15"/>
      <c r="K91" s="3"/>
      <c r="L91" s="3"/>
    </row>
    <row r="92" spans="1:12">
      <c r="A92" s="6" t="s">
        <v>147</v>
      </c>
      <c r="B92" s="6" t="s">
        <v>148</v>
      </c>
      <c r="C92" s="13">
        <v>25</v>
      </c>
      <c r="D92" s="13"/>
      <c r="E92" s="13">
        <f>C92*D92</f>
        <v>0</v>
      </c>
      <c r="F92" s="6" t="s">
        <v>15</v>
      </c>
      <c r="G92" s="13"/>
      <c r="H92" s="13">
        <f>C92*G92</f>
        <v>0</v>
      </c>
      <c r="I92" s="13">
        <f>D92+G92</f>
        <v>0</v>
      </c>
      <c r="J92" s="13">
        <f>E92+H92</f>
        <v>0</v>
      </c>
      <c r="K92" s="3"/>
      <c r="L92" s="3"/>
    </row>
    <row r="93" spans="1:12">
      <c r="A93" s="6" t="s">
        <v>15</v>
      </c>
      <c r="B93" s="6" t="s">
        <v>15</v>
      </c>
      <c r="C93" s="13"/>
      <c r="D93" s="13"/>
      <c r="E93" s="13"/>
      <c r="F93" s="6" t="s">
        <v>15</v>
      </c>
      <c r="G93" s="13"/>
      <c r="H93" s="13"/>
      <c r="I93" s="13">
        <f>D93+G93</f>
        <v>0</v>
      </c>
      <c r="J93" s="13">
        <f>E93+H93</f>
        <v>0</v>
      </c>
      <c r="K93" s="3"/>
      <c r="L93" s="3"/>
    </row>
    <row r="94" spans="1:12">
      <c r="A94" s="14" t="s">
        <v>149</v>
      </c>
      <c r="B94" s="14" t="s">
        <v>15</v>
      </c>
      <c r="C94" s="15"/>
      <c r="D94" s="15"/>
      <c r="E94" s="15"/>
      <c r="F94" s="14" t="s">
        <v>15</v>
      </c>
      <c r="G94" s="15"/>
      <c r="H94" s="15"/>
      <c r="I94" s="15"/>
      <c r="J94" s="15"/>
      <c r="K94" s="3"/>
      <c r="L94" s="3"/>
    </row>
    <row r="95" spans="1:12">
      <c r="A95" s="14" t="s">
        <v>150</v>
      </c>
      <c r="B95" s="14" t="s">
        <v>15</v>
      </c>
      <c r="C95" s="15"/>
      <c r="D95" s="15"/>
      <c r="E95" s="15"/>
      <c r="F95" s="14" t="s">
        <v>15</v>
      </c>
      <c r="G95" s="15"/>
      <c r="H95" s="15"/>
      <c r="I95" s="15"/>
      <c r="J95" s="15"/>
      <c r="K95" s="3"/>
      <c r="L95" s="3"/>
    </row>
    <row r="96" spans="1:12">
      <c r="A96" s="6" t="s">
        <v>151</v>
      </c>
      <c r="B96" s="6" t="s">
        <v>148</v>
      </c>
      <c r="C96" s="13">
        <v>25</v>
      </c>
      <c r="D96" s="13"/>
      <c r="E96" s="13">
        <f>C96*D96</f>
        <v>0</v>
      </c>
      <c r="F96" s="6" t="s">
        <v>15</v>
      </c>
      <c r="G96" s="13"/>
      <c r="H96" s="13">
        <f>C96*G96</f>
        <v>0</v>
      </c>
      <c r="I96" s="13">
        <f t="shared" ref="I96:J100" si="8">D96+G96</f>
        <v>0</v>
      </c>
      <c r="J96" s="13">
        <f t="shared" si="8"/>
        <v>0</v>
      </c>
      <c r="K96" s="3"/>
      <c r="L96" s="3"/>
    </row>
    <row r="97" spans="1:12">
      <c r="A97" s="6" t="s">
        <v>152</v>
      </c>
      <c r="B97" s="6" t="s">
        <v>148</v>
      </c>
      <c r="C97" s="13">
        <v>8</v>
      </c>
      <c r="D97" s="13"/>
      <c r="E97" s="13">
        <f>C97*D97</f>
        <v>0</v>
      </c>
      <c r="F97" s="6" t="s">
        <v>15</v>
      </c>
      <c r="G97" s="13"/>
      <c r="H97" s="13">
        <f>C97*G97</f>
        <v>0</v>
      </c>
      <c r="I97" s="13">
        <f t="shared" si="8"/>
        <v>0</v>
      </c>
      <c r="J97" s="13">
        <f t="shared" si="8"/>
        <v>0</v>
      </c>
      <c r="K97" s="3"/>
      <c r="L97" s="3"/>
    </row>
    <row r="98" spans="1:12">
      <c r="A98" s="6" t="s">
        <v>153</v>
      </c>
      <c r="B98" s="6" t="s">
        <v>148</v>
      </c>
      <c r="C98" s="13">
        <v>30</v>
      </c>
      <c r="D98" s="13"/>
      <c r="E98" s="13">
        <f>C98*D98</f>
        <v>0</v>
      </c>
      <c r="F98" s="6" t="s">
        <v>15</v>
      </c>
      <c r="G98" s="13"/>
      <c r="H98" s="13">
        <f>C98*G98</f>
        <v>0</v>
      </c>
      <c r="I98" s="13">
        <f t="shared" si="8"/>
        <v>0</v>
      </c>
      <c r="J98" s="13">
        <f t="shared" si="8"/>
        <v>0</v>
      </c>
      <c r="K98" s="3"/>
      <c r="L98" s="3"/>
    </row>
    <row r="99" spans="1:12">
      <c r="A99" s="6" t="s">
        <v>154</v>
      </c>
      <c r="B99" s="6" t="s">
        <v>155</v>
      </c>
      <c r="C99" s="13">
        <v>500</v>
      </c>
      <c r="D99" s="13"/>
      <c r="E99" s="13">
        <f>C99*D99</f>
        <v>0</v>
      </c>
      <c r="F99" s="6" t="s">
        <v>15</v>
      </c>
      <c r="G99" s="13"/>
      <c r="H99" s="13">
        <f>C99*G99</f>
        <v>0</v>
      </c>
      <c r="I99" s="13">
        <f t="shared" si="8"/>
        <v>0</v>
      </c>
      <c r="J99" s="13">
        <f t="shared" si="8"/>
        <v>0</v>
      </c>
      <c r="K99" s="3"/>
      <c r="L99" s="3"/>
    </row>
    <row r="100" spans="1:12">
      <c r="A100" s="6" t="s">
        <v>15</v>
      </c>
      <c r="B100" s="6" t="s">
        <v>15</v>
      </c>
      <c r="C100" s="13"/>
      <c r="D100" s="13"/>
      <c r="E100" s="13"/>
      <c r="F100" s="6" t="s">
        <v>15</v>
      </c>
      <c r="G100" s="13"/>
      <c r="H100" s="13"/>
      <c r="I100" s="13">
        <f t="shared" si="8"/>
        <v>0</v>
      </c>
      <c r="J100" s="13">
        <f t="shared" si="8"/>
        <v>0</v>
      </c>
      <c r="K100" s="3"/>
      <c r="L100" s="3"/>
    </row>
    <row r="101" spans="1:12">
      <c r="A101" s="4" t="s">
        <v>156</v>
      </c>
      <c r="B101" s="4" t="s">
        <v>15</v>
      </c>
      <c r="C101" s="12"/>
      <c r="D101" s="12"/>
      <c r="E101" s="12">
        <f>SUM(E90:E100)</f>
        <v>0</v>
      </c>
      <c r="F101" s="4" t="s">
        <v>15</v>
      </c>
      <c r="G101" s="12"/>
      <c r="H101" s="12">
        <f>SUM(H90:H100)</f>
        <v>0</v>
      </c>
      <c r="I101" s="12"/>
      <c r="J101" s="12">
        <f>SUM(J90:J100)</f>
        <v>0</v>
      </c>
      <c r="K101" s="3"/>
      <c r="L101" s="3"/>
    </row>
    <row r="102" spans="1:12">
      <c r="A102" s="6" t="s">
        <v>15</v>
      </c>
      <c r="B102" s="6" t="s">
        <v>15</v>
      </c>
      <c r="C102" s="16"/>
      <c r="D102" s="16"/>
      <c r="E102" s="16"/>
      <c r="F102" s="6" t="s">
        <v>15</v>
      </c>
      <c r="G102" s="16"/>
      <c r="H102" s="16"/>
      <c r="I102" s="16">
        <f>D102+G102</f>
        <v>0</v>
      </c>
      <c r="J102" s="16">
        <f>E102+H102</f>
        <v>0</v>
      </c>
      <c r="K102" s="3"/>
      <c r="L102" s="3"/>
    </row>
    <row r="103" spans="1:12">
      <c r="A103" s="4" t="s">
        <v>157</v>
      </c>
      <c r="B103" s="4" t="s">
        <v>15</v>
      </c>
      <c r="C103" s="12"/>
      <c r="D103" s="12"/>
      <c r="E103" s="12"/>
      <c r="F103" s="4" t="s">
        <v>15</v>
      </c>
      <c r="G103" s="12"/>
      <c r="H103" s="12"/>
      <c r="I103" s="12"/>
      <c r="J103" s="12"/>
      <c r="K103" s="3"/>
      <c r="L103" s="3"/>
    </row>
    <row r="104" spans="1:12">
      <c r="A104" s="6" t="s">
        <v>15</v>
      </c>
      <c r="B104" s="6" t="s">
        <v>15</v>
      </c>
      <c r="C104" s="13"/>
      <c r="D104" s="13"/>
      <c r="E104" s="13"/>
      <c r="F104" s="6" t="s">
        <v>15</v>
      </c>
      <c r="G104" s="13"/>
      <c r="H104" s="13"/>
      <c r="I104" s="13">
        <f t="shared" ref="I104:J110" si="9">D104+G104</f>
        <v>0</v>
      </c>
      <c r="J104" s="13">
        <f t="shared" si="9"/>
        <v>0</v>
      </c>
      <c r="K104" s="3"/>
      <c r="L104" s="3"/>
    </row>
    <row r="105" spans="1:12">
      <c r="A105" s="6" t="s">
        <v>158</v>
      </c>
      <c r="B105" s="6" t="s">
        <v>155</v>
      </c>
      <c r="C105" s="13">
        <v>1</v>
      </c>
      <c r="D105" s="13"/>
      <c r="E105" s="13">
        <f>C105*D105</f>
        <v>0</v>
      </c>
      <c r="F105" s="6" t="s">
        <v>15</v>
      </c>
      <c r="G105" s="13"/>
      <c r="H105" s="13">
        <f>C105*G105</f>
        <v>0</v>
      </c>
      <c r="I105" s="13">
        <f t="shared" si="9"/>
        <v>0</v>
      </c>
      <c r="J105" s="13">
        <f t="shared" si="9"/>
        <v>0</v>
      </c>
      <c r="K105" s="3"/>
      <c r="L105" s="3"/>
    </row>
    <row r="106" spans="1:12">
      <c r="A106" s="6" t="s">
        <v>159</v>
      </c>
      <c r="B106" s="6" t="s">
        <v>155</v>
      </c>
      <c r="C106" s="13">
        <v>1</v>
      </c>
      <c r="D106" s="13"/>
      <c r="E106" s="13">
        <f>C106*D106</f>
        <v>0</v>
      </c>
      <c r="F106" s="6" t="s">
        <v>15</v>
      </c>
      <c r="G106" s="13"/>
      <c r="H106" s="13">
        <f>C106*G106</f>
        <v>0</v>
      </c>
      <c r="I106" s="13">
        <f t="shared" si="9"/>
        <v>0</v>
      </c>
      <c r="J106" s="13">
        <f t="shared" si="9"/>
        <v>0</v>
      </c>
      <c r="K106" s="3"/>
      <c r="L106" s="3"/>
    </row>
    <row r="107" spans="1:12">
      <c r="A107" s="6" t="s">
        <v>160</v>
      </c>
      <c r="B107" s="6" t="s">
        <v>155</v>
      </c>
      <c r="C107" s="13">
        <v>1</v>
      </c>
      <c r="D107" s="13"/>
      <c r="E107" s="13">
        <f>C107*D107</f>
        <v>0</v>
      </c>
      <c r="F107" s="6" t="s">
        <v>15</v>
      </c>
      <c r="G107" s="13"/>
      <c r="H107" s="13">
        <f>C107*G107</f>
        <v>0</v>
      </c>
      <c r="I107" s="13">
        <f t="shared" si="9"/>
        <v>0</v>
      </c>
      <c r="J107" s="13">
        <f t="shared" si="9"/>
        <v>0</v>
      </c>
      <c r="K107" s="3"/>
      <c r="L107" s="3"/>
    </row>
    <row r="108" spans="1:12">
      <c r="A108" s="6" t="s">
        <v>161</v>
      </c>
      <c r="B108" s="6" t="s">
        <v>155</v>
      </c>
      <c r="C108" s="13">
        <v>1</v>
      </c>
      <c r="D108" s="13"/>
      <c r="E108" s="13">
        <f>C108*D108</f>
        <v>0</v>
      </c>
      <c r="F108" s="6" t="s">
        <v>15</v>
      </c>
      <c r="G108" s="13"/>
      <c r="H108" s="13">
        <f>C108*G108</f>
        <v>0</v>
      </c>
      <c r="I108" s="13">
        <f t="shared" si="9"/>
        <v>0</v>
      </c>
      <c r="J108" s="13">
        <f t="shared" si="9"/>
        <v>0</v>
      </c>
      <c r="K108" s="3"/>
      <c r="L108" s="3"/>
    </row>
    <row r="109" spans="1:12">
      <c r="A109" s="6" t="s">
        <v>162</v>
      </c>
      <c r="B109" s="6" t="s">
        <v>155</v>
      </c>
      <c r="C109" s="13">
        <v>2</v>
      </c>
      <c r="D109" s="13"/>
      <c r="E109" s="13">
        <f>C109*D109</f>
        <v>0</v>
      </c>
      <c r="F109" s="6" t="s">
        <v>15</v>
      </c>
      <c r="G109" s="13"/>
      <c r="H109" s="13">
        <f>C109*G109</f>
        <v>0</v>
      </c>
      <c r="I109" s="13">
        <f t="shared" si="9"/>
        <v>0</v>
      </c>
      <c r="J109" s="13">
        <f t="shared" si="9"/>
        <v>0</v>
      </c>
      <c r="K109" s="3"/>
      <c r="L109" s="3"/>
    </row>
    <row r="110" spans="1:12">
      <c r="A110" s="6" t="s">
        <v>15</v>
      </c>
      <c r="B110" s="6" t="s">
        <v>15</v>
      </c>
      <c r="C110" s="13"/>
      <c r="D110" s="13"/>
      <c r="E110" s="13"/>
      <c r="F110" s="6" t="s">
        <v>15</v>
      </c>
      <c r="G110" s="13"/>
      <c r="H110" s="13"/>
      <c r="I110" s="13">
        <f t="shared" si="9"/>
        <v>0</v>
      </c>
      <c r="J110" s="13">
        <f t="shared" si="9"/>
        <v>0</v>
      </c>
      <c r="K110" s="3"/>
      <c r="L110" s="3"/>
    </row>
    <row r="111" spans="1:12">
      <c r="A111" s="4" t="s">
        <v>163</v>
      </c>
      <c r="B111" s="4" t="s">
        <v>15</v>
      </c>
      <c r="C111" s="12"/>
      <c r="D111" s="12"/>
      <c r="E111" s="12">
        <f>SUM(E104:E110)</f>
        <v>0</v>
      </c>
      <c r="F111" s="4" t="s">
        <v>15</v>
      </c>
      <c r="G111" s="12"/>
      <c r="H111" s="12">
        <f>SUM(H104:H110)</f>
        <v>0</v>
      </c>
      <c r="I111" s="12"/>
      <c r="J111" s="12">
        <f>SUM(J104:J110)</f>
        <v>0</v>
      </c>
      <c r="K111" s="3"/>
      <c r="L111" s="3"/>
    </row>
    <row r="112" spans="1:12">
      <c r="A112" s="6" t="s">
        <v>15</v>
      </c>
      <c r="B112" s="6" t="s">
        <v>15</v>
      </c>
      <c r="C112" s="13"/>
      <c r="D112" s="13"/>
      <c r="E112" s="13"/>
      <c r="F112" s="6" t="s">
        <v>15</v>
      </c>
      <c r="G112" s="13"/>
      <c r="H112" s="13"/>
      <c r="I112" s="13">
        <f>D112+G112</f>
        <v>0</v>
      </c>
      <c r="J112" s="13">
        <f>E112+H112</f>
        <v>0</v>
      </c>
      <c r="K112" s="3"/>
      <c r="L112" s="3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17.5703125" style="1" bestFit="1" customWidth="1"/>
    <col min="2" max="2" width="40.5703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15</v>
      </c>
      <c r="C12" s="3"/>
    </row>
    <row r="13" spans="1:3">
      <c r="A13" s="2" t="s">
        <v>22</v>
      </c>
      <c r="B13" s="5" t="s">
        <v>15</v>
      </c>
      <c r="C13" s="3"/>
    </row>
    <row r="14" spans="1:3">
      <c r="A14" s="2" t="s">
        <v>23</v>
      </c>
      <c r="B14" s="5" t="s">
        <v>24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25</v>
      </c>
      <c r="B16" s="7" t="s">
        <v>26</v>
      </c>
      <c r="C16" s="3"/>
    </row>
    <row r="17" spans="1:3">
      <c r="A17" s="2" t="s">
        <v>27</v>
      </c>
      <c r="B17" s="7" t="s">
        <v>28</v>
      </c>
      <c r="C17" s="3"/>
    </row>
    <row r="18" spans="1:3">
      <c r="A18" s="2" t="s">
        <v>29</v>
      </c>
      <c r="B18" s="7" t="s">
        <v>30</v>
      </c>
      <c r="C18" s="3"/>
    </row>
    <row r="19" spans="1:3">
      <c r="A19" s="2" t="s">
        <v>31</v>
      </c>
      <c r="B19" s="7" t="s">
        <v>32</v>
      </c>
      <c r="C19" s="3"/>
    </row>
    <row r="20" spans="1:3">
      <c r="A20" s="2" t="s">
        <v>33</v>
      </c>
      <c r="B20" s="7" t="s">
        <v>32</v>
      </c>
      <c r="C20" s="3"/>
    </row>
    <row r="21" spans="1:3">
      <c r="A21" s="2" t="s">
        <v>34</v>
      </c>
      <c r="B21" s="7" t="s">
        <v>32</v>
      </c>
      <c r="C21" s="3"/>
    </row>
    <row r="22" spans="1:3">
      <c r="A22" s="2" t="s">
        <v>35</v>
      </c>
      <c r="B22" s="7" t="s">
        <v>32</v>
      </c>
      <c r="C22" s="3"/>
    </row>
    <row r="23" spans="1:3">
      <c r="A23" s="2" t="s">
        <v>36</v>
      </c>
      <c r="B23" s="7" t="s">
        <v>32</v>
      </c>
      <c r="C23" s="3"/>
    </row>
    <row r="24" spans="1:3">
      <c r="A24" s="2" t="s">
        <v>37</v>
      </c>
      <c r="B24" s="7" t="s">
        <v>32</v>
      </c>
      <c r="C24" s="3"/>
    </row>
    <row r="25" spans="1:3">
      <c r="A25" s="2" t="s">
        <v>38</v>
      </c>
      <c r="B25" s="7" t="s">
        <v>32</v>
      </c>
      <c r="C25" s="3"/>
    </row>
    <row r="26" spans="1:3">
      <c r="A26" s="2" t="s">
        <v>39</v>
      </c>
      <c r="B26" s="7" t="s">
        <v>40</v>
      </c>
      <c r="C26" s="3"/>
    </row>
    <row r="27" spans="1:3">
      <c r="A27" s="2" t="s">
        <v>41</v>
      </c>
      <c r="B27" s="7" t="s">
        <v>32</v>
      </c>
      <c r="C27" s="3"/>
    </row>
    <row r="28" spans="1:3">
      <c r="A28" s="2" t="s">
        <v>42</v>
      </c>
      <c r="B28" s="7" t="s">
        <v>32</v>
      </c>
      <c r="C28" s="3"/>
    </row>
    <row r="29" spans="1:3">
      <c r="A29" s="2" t="s">
        <v>43</v>
      </c>
      <c r="B29" s="7" t="s">
        <v>32</v>
      </c>
      <c r="C29" s="3"/>
    </row>
    <row r="30" spans="1:3">
      <c r="A30" s="2" t="s">
        <v>44</v>
      </c>
      <c r="B30" s="7" t="s">
        <v>32</v>
      </c>
      <c r="C30" s="3"/>
    </row>
    <row r="31" spans="1:3" ht="22.5">
      <c r="A31" s="8" t="s">
        <v>45</v>
      </c>
      <c r="B31" s="7" t="s">
        <v>46</v>
      </c>
      <c r="C31" s="3"/>
    </row>
    <row r="32" spans="1:3">
      <c r="A32" s="2" t="s">
        <v>47</v>
      </c>
      <c r="B32" s="7" t="s">
        <v>48</v>
      </c>
      <c r="C32" s="3"/>
    </row>
    <row r="33" spans="1:2">
      <c r="A33" s="1" t="s">
        <v>49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Výkaz výměr</vt:lpstr>
      <vt:lpstr>Parametry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Fokt</dc:creator>
  <cp:lastModifiedBy>Kamila</cp:lastModifiedBy>
  <cp:lastPrinted>2022-07-19T12:59:37Z</cp:lastPrinted>
  <dcterms:created xsi:type="dcterms:W3CDTF">2022-05-10T07:04:48Z</dcterms:created>
  <dcterms:modified xsi:type="dcterms:W3CDTF">2022-07-19T12:59:49Z</dcterms:modified>
</cp:coreProperties>
</file>